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600" windowWidth="5085" windowHeight="6930" tabRatio="818" activeTab="3"/>
  </bookViews>
  <sheets>
    <sheet name="Avant Propos" sheetId="1" r:id="rId1"/>
    <sheet name="Informations générales" sheetId="2" r:id="rId2"/>
    <sheet name="Consignes" sheetId="3" r:id="rId3"/>
    <sheet name="Questionnaire" sheetId="4" r:id="rId4"/>
    <sheet name="Synthèse" sheetId="5" r:id="rId5"/>
    <sheet name="Résultat détaillé" sheetId="6" r:id="rId6"/>
    <sheet name="AUDITquestionnaire" sheetId="7" state="hidden" r:id="rId7"/>
    <sheet name="AUDITsynthèse" sheetId="8" state="hidden" r:id="rId8"/>
  </sheets>
  <definedNames>
    <definedName name="_Toc302132700" localSheetId="3">'Questionnaire'!#REF!</definedName>
    <definedName name="_Toc318991774" localSheetId="3">'Questionnaire'!$A$12</definedName>
    <definedName name="Activites">#REF!</definedName>
    <definedName name="Permanence">#REF!</definedName>
    <definedName name="_xlnm.Print_Area" localSheetId="3">'Questionnaire'!$A$12:$E$185</definedName>
    <definedName name="_xlnm.Print_Area" localSheetId="5">'Résultat détaillé'!$A$1:$G$184</definedName>
  </definedNames>
  <calcPr fullCalcOnLoad="1"/>
</workbook>
</file>

<file path=xl/comments3.xml><?xml version="1.0" encoding="utf-8"?>
<comments xmlns="http://schemas.openxmlformats.org/spreadsheetml/2006/main">
  <authors>
    <author>Marion</author>
  </authors>
  <commentList>
    <comment ref="F21" authorId="0">
      <text>
        <r>
          <rPr>
            <b/>
            <sz val="9"/>
            <rFont val="Tahoma"/>
            <family val="2"/>
          </rPr>
          <t>Marion:</t>
        </r>
        <r>
          <rPr>
            <sz val="9"/>
            <rFont val="Tahoma"/>
            <family val="2"/>
          </rPr>
          <t xml:space="preserve">
commentaire</t>
        </r>
      </text>
    </comment>
  </commentList>
</comments>
</file>

<file path=xl/comments4.xml><?xml version="1.0" encoding="utf-8"?>
<comments xmlns="http://schemas.openxmlformats.org/spreadsheetml/2006/main">
  <authors>
    <author>Marion</author>
    <author>PEYRONNET DAMIEN</author>
    <author>COTTA MARION</author>
  </authors>
  <commentList>
    <comment ref="D15" authorId="0">
      <text>
        <r>
          <rPr>
            <sz val="9"/>
            <rFont val="Tahoma"/>
            <family val="2"/>
          </rPr>
          <t>Répondre NON si le dosimètre passif n'est pas porté ou mal positionné.</t>
        </r>
      </text>
    </comment>
    <comment ref="D16" authorId="0">
      <text>
        <r>
          <rPr>
            <sz val="9"/>
            <rFont val="Tahoma"/>
            <family val="2"/>
          </rPr>
          <t>Répondre NON si la bague dosimétrique n'est pas portée ou si elle est portée à la main qui manipule.</t>
        </r>
      </text>
    </comment>
    <comment ref="D17" authorId="0">
      <text>
        <r>
          <rPr>
            <sz val="9"/>
            <rFont val="Tahoma"/>
            <family val="2"/>
          </rPr>
          <t>Répondre NON si le dosimètre opérationnel n'est pas porté ou pas activé.</t>
        </r>
      </text>
    </comment>
    <comment ref="D18" authorId="0">
      <text>
        <r>
          <rPr>
            <sz val="9"/>
            <rFont val="Tahoma"/>
            <family val="2"/>
          </rPr>
          <t>Répondre NON si il vous arrive de pénétrer dans le labo sans surchaussure.</t>
        </r>
      </text>
    </comment>
    <comment ref="D19" authorId="0">
      <text>
        <r>
          <rPr>
            <sz val="9"/>
            <rFont val="Tahoma"/>
            <family val="2"/>
          </rPr>
          <t>Répondre NON si vous ne changez par forcément de tenue et/ou de chaussures en arrivant au travail.</t>
        </r>
      </text>
    </comment>
    <comment ref="D20" authorId="0">
      <text>
        <r>
          <rPr>
            <sz val="9"/>
            <rFont val="Tahoma"/>
            <family val="2"/>
          </rPr>
          <t>Répondre NON si vous ne mettez pas votre tenue au sale tous les soirs.</t>
        </r>
      </text>
    </comment>
    <comment ref="D21" authorId="0">
      <text>
        <r>
          <rPr>
            <sz val="9"/>
            <rFont val="Tahoma"/>
            <family val="2"/>
          </rPr>
          <t>Répondre NON si vous êtes déjà entré avec blouse, médicament, cartons, eau, objets personnels, nourriture...</t>
        </r>
      </text>
    </comment>
    <comment ref="D24" authorId="0">
      <text>
        <r>
          <rPr>
            <sz val="9"/>
            <rFont val="Tahoma"/>
            <family val="2"/>
          </rPr>
          <t>Répondre NON si il vous arrive de rentrer avec un bijou (montre, piercing, boucles d'oreille, bracelet, alliance…)</t>
        </r>
      </text>
    </comment>
    <comment ref="D25" authorId="0">
      <text>
        <r>
          <rPr>
            <sz val="9"/>
            <rFont val="Tahoma"/>
            <family val="2"/>
          </rPr>
          <t>Répondre NON si il vous arrive de porter du maquillage quand vous êtes d'élution.</t>
        </r>
      </text>
    </comment>
    <comment ref="D34" authorId="0">
      <text>
        <r>
          <rPr>
            <sz val="9"/>
            <rFont val="Tahoma"/>
            <family val="2"/>
          </rPr>
          <t>Répondre NON si vous ne vérifiez pas toujours, avant de commencer à préparer, qu'il s'agit bien de votre session (même en cours de matinée) ou qu'il vous arrive de travailler sur la session de quelqu'un d'autre.</t>
        </r>
      </text>
    </comment>
    <comment ref="D38" authorId="0">
      <text>
        <r>
          <rPr>
            <sz val="9"/>
            <rFont val="Tahoma"/>
            <family val="2"/>
          </rPr>
          <t>Avant de commencer à préparer</t>
        </r>
      </text>
    </comment>
    <comment ref="D41" authorId="0">
      <text>
        <r>
          <rPr>
            <sz val="9"/>
            <rFont val="Tahoma"/>
            <family val="2"/>
          </rPr>
          <t>Répondre NON si l'ordre de vos préparations n'est pas toujours pertinent par rapport aux horaires d'injection ou que les préparations ne sont pas toujours mises à disposition en temps et en heure.</t>
        </r>
      </text>
    </comment>
    <comment ref="D42" authorId="0">
      <text>
        <r>
          <rPr>
            <sz val="9"/>
            <rFont val="Tahoma"/>
            <family val="2"/>
          </rPr>
          <t>Répondre NON si l'enceinte n'est pas ordonnée et dégagée.</t>
        </r>
      </text>
    </comment>
    <comment ref="D43" authorId="0">
      <text>
        <r>
          <rPr>
            <sz val="9"/>
            <rFont val="Tahoma"/>
            <family val="2"/>
          </rPr>
          <t>Répondre NON si tous les contenants ne sont pas identifiés et correctement.</t>
        </r>
      </text>
    </comment>
    <comment ref="D47" authorId="0">
      <text>
        <r>
          <rPr>
            <sz val="9"/>
            <rFont val="Tahoma"/>
            <family val="2"/>
          </rPr>
          <t>Répondre NON si vous manipulez au moins une fois sans gants à UU.</t>
        </r>
      </text>
    </comment>
    <comment ref="D52" authorId="0">
      <text>
        <r>
          <rPr>
            <sz val="9"/>
            <rFont val="Tahoma"/>
            <family val="2"/>
          </rPr>
          <t>Répondre NON si vous laissez parfois la porte de l'enceinte ouverte (même si c'est le temps de préparer et désinfecter le matériel à rentrer).</t>
        </r>
      </text>
    </comment>
    <comment ref="D54" authorId="0">
      <text>
        <r>
          <rPr>
            <sz val="9"/>
            <rFont val="Tahoma"/>
            <family val="2"/>
          </rPr>
          <t>Répondre NON si vous ne le faites pas systématiquement les jours où vous êtes d'élution.</t>
        </r>
      </text>
    </comment>
    <comment ref="D68" authorId="0">
      <text>
        <r>
          <rPr>
            <sz val="9"/>
            <rFont val="Tahoma"/>
            <family val="2"/>
          </rPr>
          <t>mode opératoire et antiseptique appropriés</t>
        </r>
      </text>
    </comment>
    <comment ref="D70" authorId="0">
      <text>
        <r>
          <rPr>
            <sz val="9"/>
            <rFont val="Tahoma"/>
            <family val="2"/>
          </rPr>
          <t>Répondre NON si le temps de votre élution est parfois trop court ou trop long.</t>
        </r>
      </text>
    </comment>
    <comment ref="D75" authorId="0">
      <text>
        <r>
          <rPr>
            <sz val="9"/>
            <rFont val="Tahoma"/>
            <family val="2"/>
          </rPr>
          <t>Répondre NON si il vous arrive de saisir les flacons/aiguilles à pleine main plutôt qu'avec la pince.</t>
        </r>
      </text>
    </comment>
    <comment ref="D81" authorId="0">
      <text>
        <r>
          <rPr>
            <sz val="9"/>
            <rFont val="Tahoma"/>
            <family val="2"/>
          </rPr>
          <t>Répondre NON si il manque un de ces éléments sur l'étiquette : dénomination, n°lot, activité, volume, date et heure d'élution et de péremption, trèfle normalisé.</t>
        </r>
      </text>
    </comment>
    <comment ref="D114" authorId="0">
      <text>
        <r>
          <rPr>
            <sz val="9"/>
            <rFont val="Tahoma"/>
            <family val="2"/>
          </rPr>
          <t>Répondre NON si le plan de travail n'est jamais nettoyé durant la matinée.</t>
        </r>
      </text>
    </comment>
    <comment ref="D90" authorId="0">
      <text>
        <r>
          <rPr>
            <sz val="9"/>
            <rFont val="Tahoma"/>
            <family val="2"/>
          </rPr>
          <t>Répondre NON si tous ces éléments ne sont pas systématiquement vérifiés.</t>
        </r>
      </text>
    </comment>
    <comment ref="D100" authorId="0">
      <text>
        <r>
          <rPr>
            <sz val="9"/>
            <rFont val="Tahoma"/>
            <family val="2"/>
          </rPr>
          <t>mode opératoire et antiseptique appropriés</t>
        </r>
      </text>
    </comment>
    <comment ref="D107" authorId="0">
      <text>
        <r>
          <rPr>
            <sz val="9"/>
            <rFont val="Tahoma"/>
            <family val="2"/>
          </rPr>
          <t>Répondre NON si la dilution nécessaire n'est pas faite ou que le solvant n'est pas adapté.</t>
        </r>
      </text>
    </comment>
    <comment ref="D110" authorId="0">
      <text>
        <r>
          <rPr>
            <sz val="9"/>
            <rFont val="Tahoma"/>
            <family val="2"/>
          </rPr>
          <t>Répondre NON si tous les éléments suivants sont sur l'étiquette : dénomination, n°lot, activité, volume, date et heure exactes de fabrication et de péremption, trèfle normalisé.</t>
        </r>
      </text>
    </comment>
    <comment ref="D59" authorId="0">
      <text>
        <r>
          <rPr>
            <sz val="9"/>
            <rFont val="Tahoma"/>
            <family val="2"/>
          </rPr>
          <t>Répondre NON si vous manipulez parfois dans une enceinte éteinte ou insuffisamment en sous-pression</t>
        </r>
      </text>
    </comment>
    <comment ref="D87" authorId="0">
      <text>
        <r>
          <rPr>
            <sz val="9"/>
            <rFont val="Tahoma"/>
            <family val="2"/>
          </rPr>
          <t>Répondre NON si vous manipulez parfois dans une enceinte éteinte ou insuffisamment en sous-pression.</t>
        </r>
      </text>
    </comment>
    <comment ref="D120" authorId="0">
      <text>
        <r>
          <rPr>
            <sz val="9"/>
            <rFont val="Tahoma"/>
            <family val="2"/>
          </rPr>
          <t>Répondre NON si vous manipulez parfois dans une enceinte éteinte ou insuffisamment en sous-pression.</t>
        </r>
      </text>
    </comment>
    <comment ref="D137" authorId="0">
      <text>
        <r>
          <rPr>
            <sz val="9"/>
            <rFont val="Tahoma"/>
            <family val="2"/>
          </rPr>
          <t xml:space="preserve">
Répondre NON si au moins une de ces informations est manquante : nom-prénom-DDN du patient ; nom commercial et DCI de la préparation, n°ordonnancier, activité, date et heure de préparation et de péremption, trèfle normalisé, nom et code postal de la PUI.</t>
        </r>
      </text>
    </comment>
    <comment ref="D143" authorId="0">
      <text>
        <r>
          <rPr>
            <sz val="9"/>
            <rFont val="Tahoma"/>
            <family val="2"/>
          </rPr>
          <t>Répondre NON si la seringue n'est pas déposée dans une valisette plombée dès sa sortie de l'enceinte.</t>
        </r>
      </text>
    </comment>
    <comment ref="D141" authorId="0">
      <text>
        <r>
          <rPr>
            <sz val="9"/>
            <rFont val="Tahoma"/>
            <family val="2"/>
          </rPr>
          <t>Répondre NON si l'aiguille qui sert à l'injection est la même qui a servi au prélèvement de la préparation</t>
        </r>
      </text>
    </comment>
    <comment ref="D144" authorId="0">
      <text>
        <r>
          <rPr>
            <sz val="9"/>
            <rFont val="Tahoma"/>
            <family val="2"/>
          </rPr>
          <t>Répondre NON si les valisettes plombées ne sont pas étiquetées avec le nom du produit (avant ou immédiatement après le dépôt de la seringue).</t>
        </r>
      </text>
    </comment>
    <comment ref="D152" authorId="0">
      <text>
        <r>
          <rPr>
            <sz val="9"/>
            <rFont val="Tahoma"/>
            <family val="2"/>
          </rPr>
          <t>Répondre NON si vous ne faites pas ces vérifications avant toute chose.</t>
        </r>
      </text>
    </comment>
    <comment ref="D156" authorId="0">
      <text>
        <r>
          <rPr>
            <sz val="9"/>
            <rFont val="Tahoma"/>
            <family val="2"/>
          </rPr>
          <t>Répondre NON si il manque un des 2 éléments.</t>
        </r>
      </text>
    </comment>
    <comment ref="D147" authorId="1">
      <text>
        <r>
          <rPr>
            <sz val="9"/>
            <rFont val="Tahoma"/>
            <family val="2"/>
          </rPr>
          <t xml:space="preserve">Répondre NON si vous recapuchonnez ou désadaptez les aiguilles des seringues avant de les jeter.
</t>
        </r>
      </text>
    </comment>
    <comment ref="D22" authorId="2">
      <text>
        <r>
          <rPr>
            <sz val="9"/>
            <rFont val="Tahoma"/>
            <family val="2"/>
          </rPr>
          <t>Répondre NON si vous ne mettez pas de masque lorsque vous êtes enrhumé.</t>
        </r>
      </text>
    </comment>
    <comment ref="D23" authorId="2">
      <text>
        <r>
          <rPr>
            <sz val="9"/>
            <rFont val="Tahoma"/>
            <family val="2"/>
          </rPr>
          <t>Répondre NON si lorsque vous avez une plaie au niveau de la main, et que vous manipulez quand même sans en parler au radiopharmacien.</t>
        </r>
      </text>
    </comment>
    <comment ref="D103" authorId="2">
      <text>
        <r>
          <rPr>
            <sz val="9"/>
            <rFont val="Tahoma"/>
            <family val="2"/>
          </rPr>
          <t>Ces enregistrements sont faits automatiquement via GERA®. Répondre NON si vous préparez parfois des MRP en mode dégradé (sans support informatique).</t>
        </r>
      </text>
    </comment>
    <comment ref="D104" authorId="2">
      <text>
        <r>
          <rPr>
            <sz val="9"/>
            <rFont val="Tahoma"/>
            <family val="2"/>
          </rPr>
          <t>Ces enregistrements sont faits automatiquement via GERA®. Répondre NON si vous préparez parfois des MRP en mode dégradé (sans support informatique).</t>
        </r>
      </text>
    </comment>
    <comment ref="D105" authorId="2">
      <text>
        <r>
          <rPr>
            <sz val="9"/>
            <rFont val="Tahoma"/>
            <family val="2"/>
          </rPr>
          <t>Ces enregistrements sont faits automatiquement via GERA®. Répondre NON si vous préparez parfois des MRP en mode dégradé (sans support informatique).</t>
        </r>
      </text>
    </comment>
    <comment ref="D106" authorId="2">
      <text>
        <r>
          <rPr>
            <sz val="9"/>
            <rFont val="Tahoma"/>
            <family val="2"/>
          </rPr>
          <t>Ces enregistrements sont faits automatiquement via GERA®. Répondre NON si vous préparez parfois des MRP en mode dégradé (sans support informatique).</t>
        </r>
      </text>
    </comment>
    <comment ref="D82" authorId="2">
      <text>
        <r>
          <rPr>
            <sz val="9"/>
            <rFont val="Tahoma"/>
            <family val="2"/>
          </rPr>
          <t>Le logiciel GERA® trace automatiquement le nom du MERM qui a préparé. Répondez NON si vous ne prenez pas soin d'ouvrir votre session personnelle en arrivant le matin.</t>
        </r>
      </text>
    </comment>
    <comment ref="D121" authorId="0">
      <text>
        <r>
          <rPr>
            <sz val="9"/>
            <rFont val="Tahoma"/>
            <family val="2"/>
          </rPr>
          <t>Absence de trousse froide non reconstitué, d'éluats (sauf dispensation de Tc pur)...</t>
        </r>
      </text>
    </comment>
    <comment ref="D126" authorId="0">
      <text>
        <r>
          <rPr>
            <sz val="9"/>
            <rFont val="Tahoma"/>
            <family val="2"/>
          </rPr>
          <t>Les autres préparations peuvent être présentes dans l'enceinte mais bien à l'écart de la zone de manipulation (idéalement utiliser des plateaux).</t>
        </r>
      </text>
    </comment>
    <comment ref="D145" authorId="0">
      <text>
        <r>
          <rPr>
            <sz val="9"/>
            <rFont val="Tahoma"/>
            <family val="2"/>
          </rPr>
          <t>Répondre NON si il vous arrive de transporter une seringue à la main.</t>
        </r>
      </text>
    </comment>
    <comment ref="D78" authorId="0">
      <text>
        <r>
          <rPr>
            <sz val="9"/>
            <rFont val="Tahoma"/>
            <family val="2"/>
          </rPr>
          <t>Ces enregistrements sont faits automatiquement via GERA®. Répondre NON si vous éluez parfois en mode dégradé (sans support informatique).</t>
        </r>
      </text>
    </comment>
    <comment ref="D79" authorId="0">
      <text>
        <r>
          <rPr>
            <sz val="9"/>
            <rFont val="Tahoma"/>
            <family val="2"/>
          </rPr>
          <t xml:space="preserve">Ces enregistrements sont faits automatiquement via GERA®. Répondre NON si vous éluez parfois en mode dégradé (sans support informatique).
</t>
        </r>
      </text>
    </comment>
    <comment ref="D80" authorId="0">
      <text>
        <r>
          <rPr>
            <sz val="9"/>
            <rFont val="Tahoma"/>
            <family val="2"/>
          </rPr>
          <t xml:space="preserve">Ces enregistrements sont faits automatiquement via GERA®. Répondre NON si vous éluez parfois en mode dégradé (sans support informatique).
</t>
        </r>
      </text>
    </comment>
    <comment ref="D135" authorId="0">
      <text>
        <r>
          <rPr>
            <sz val="9"/>
            <rFont val="Tahoma"/>
            <family val="2"/>
          </rPr>
          <t xml:space="preserve">Ces enregistrements sont faits automatiquement via GERA®. Répondre NON si vous préparez parfois des seringues en mode dégradé (sans support informatique).
</t>
        </r>
      </text>
    </comment>
    <comment ref="D40" authorId="2">
      <text>
        <r>
          <rPr>
            <sz val="9"/>
            <rFont val="Tahoma"/>
            <family val="2"/>
          </rPr>
          <t>Répondre NON si il vous arrive d'introduire du matériel non propre ou des emballages.</t>
        </r>
        <r>
          <rPr>
            <sz val="9"/>
            <rFont val="Tahoma"/>
            <family val="2"/>
          </rPr>
          <t xml:space="preserve">
</t>
        </r>
      </text>
    </comment>
  </commentList>
</comments>
</file>

<file path=xl/comments7.xml><?xml version="1.0" encoding="utf-8"?>
<comments xmlns="http://schemas.openxmlformats.org/spreadsheetml/2006/main">
  <authors>
    <author>Agopian</author>
    <author>p082243</author>
  </authors>
  <commentList>
    <comment ref="F18" authorId="0">
      <text>
        <r>
          <rPr>
            <b/>
            <sz val="8"/>
            <rFont val="Tahoma"/>
            <family val="2"/>
          </rPr>
          <t xml:space="preserve">Consignes de remplissage :
OUI : </t>
        </r>
        <r>
          <rPr>
            <sz val="8"/>
            <rFont val="Tahoma"/>
            <family val="2"/>
          </rPr>
          <t>si les règles sont connues</t>
        </r>
        <r>
          <rPr>
            <b/>
            <sz val="8"/>
            <rFont val="Tahoma"/>
            <family val="2"/>
          </rPr>
          <t xml:space="preserve">
NON : </t>
        </r>
        <r>
          <rPr>
            <sz val="8"/>
            <rFont val="Tahoma"/>
            <family val="2"/>
          </rPr>
          <t>dans tous les autres cas</t>
        </r>
        <r>
          <rPr>
            <b/>
            <sz val="8"/>
            <rFont val="Tahoma"/>
            <family val="2"/>
          </rPr>
          <t xml:space="preserve">
SANS OBJET : </t>
        </r>
        <r>
          <rPr>
            <sz val="8"/>
            <rFont val="Tahoma"/>
            <family val="2"/>
          </rPr>
          <t>si absence de règles institutionnelles</t>
        </r>
      </text>
    </comment>
    <comment ref="F19" authorId="0">
      <text>
        <r>
          <rPr>
            <b/>
            <sz val="8"/>
            <rFont val="Tahoma"/>
            <family val="2"/>
          </rPr>
          <t xml:space="preserve">Consignes de remplissage :
OUI : </t>
        </r>
        <r>
          <rPr>
            <sz val="8"/>
            <rFont val="Tahoma"/>
            <family val="2"/>
          </rPr>
          <t>si les prescriptions orales respectent la procédure conforme aux bonnes pratiques</t>
        </r>
        <r>
          <rPr>
            <b/>
            <sz val="8"/>
            <rFont val="Tahoma"/>
            <family val="2"/>
          </rPr>
          <t xml:space="preserve">
NON :</t>
        </r>
        <r>
          <rPr>
            <sz val="8"/>
            <rFont val="Tahoma"/>
            <family val="2"/>
          </rPr>
          <t xml:space="preserve"> dans tous les autres cas</t>
        </r>
      </text>
    </comment>
    <comment ref="F20" authorId="0">
      <text>
        <r>
          <rPr>
            <b/>
            <sz val="8"/>
            <rFont val="Tahoma"/>
            <family val="2"/>
          </rPr>
          <t xml:space="preserve">Consignes de remplissage :
OUI : </t>
        </r>
        <r>
          <rPr>
            <sz val="8"/>
            <rFont val="Tahoma"/>
            <family val="2"/>
          </rPr>
          <t>si la prescription est rédigée sur le support commun de prescription-administration, ou saisie dans le logiciel de prescription</t>
        </r>
        <r>
          <rPr>
            <b/>
            <sz val="8"/>
            <rFont val="Tahoma"/>
            <family val="2"/>
          </rPr>
          <t xml:space="preserve">
NON :</t>
        </r>
        <r>
          <rPr>
            <sz val="8"/>
            <rFont val="Tahoma"/>
            <family val="2"/>
          </rPr>
          <t xml:space="preserve"> dans tous les autres cas</t>
        </r>
      </text>
    </comment>
    <comment ref="F21" authorId="0">
      <text>
        <r>
          <rPr>
            <b/>
            <sz val="8"/>
            <rFont val="Tahoma"/>
            <family val="2"/>
          </rPr>
          <t xml:space="preserve">Consignes de remplissage :
OUI : </t>
        </r>
        <r>
          <rPr>
            <sz val="8"/>
            <rFont val="Tahoma"/>
            <family val="2"/>
          </rPr>
          <t>si vous utilisez des symboles définis au niveau institutionnel.</t>
        </r>
        <r>
          <rPr>
            <b/>
            <sz val="8"/>
            <rFont val="Tahoma"/>
            <family val="2"/>
          </rPr>
          <t xml:space="preserve">
NON :</t>
        </r>
        <r>
          <rPr>
            <sz val="8"/>
            <rFont val="Tahoma"/>
            <family val="2"/>
          </rPr>
          <t xml:space="preserve"> dans tous les autres cas</t>
        </r>
      </text>
    </comment>
    <comment ref="F22" authorId="0">
      <text>
        <r>
          <rPr>
            <b/>
            <sz val="8"/>
            <rFont val="Tahoma"/>
            <family val="2"/>
          </rPr>
          <t xml:space="preserve">Consignes de remplissage :
OUI : </t>
        </r>
        <r>
          <rPr>
            <sz val="8"/>
            <rFont val="Tahoma"/>
            <family val="2"/>
          </rPr>
          <t>si un prescripteur est joignable 24h/24 et 7j/7.</t>
        </r>
        <r>
          <rPr>
            <b/>
            <sz val="8"/>
            <rFont val="Tahoma"/>
            <family val="2"/>
          </rPr>
          <t xml:space="preserve">
NON :</t>
        </r>
        <r>
          <rPr>
            <sz val="8"/>
            <rFont val="Tahoma"/>
            <family val="2"/>
          </rPr>
          <t xml:space="preserve"> dans tous les autres cas.</t>
        </r>
      </text>
    </comment>
    <comment ref="F23" authorId="0">
      <text>
        <r>
          <rPr>
            <b/>
            <sz val="8"/>
            <rFont val="Tahoma"/>
            <family val="2"/>
          </rPr>
          <t xml:space="preserve">Consignes de remplissage :
OUI : </t>
        </r>
        <r>
          <rPr>
            <sz val="8"/>
            <rFont val="Tahoma"/>
            <family val="2"/>
          </rPr>
          <t xml:space="preserve">si les mesures institutionnelles sont connues et appliquées pour éviter les pertes, vols, usurpation d’accès informatique ou falsifications, de codes d’accès de documents de prescription </t>
        </r>
        <r>
          <rPr>
            <b/>
            <sz val="8"/>
            <rFont val="Tahoma"/>
            <family val="2"/>
          </rPr>
          <t xml:space="preserve">
NON :</t>
        </r>
        <r>
          <rPr>
            <sz val="8"/>
            <rFont val="Tahoma"/>
            <family val="2"/>
          </rPr>
          <t xml:space="preserve"> dans tous les autres cas.</t>
        </r>
      </text>
    </comment>
    <comment ref="F24" authorId="0">
      <text>
        <r>
          <rPr>
            <b/>
            <sz val="8"/>
            <rFont val="Tahoma"/>
            <family val="2"/>
          </rPr>
          <t xml:space="preserve">Consignes de remplissage :
OUI : </t>
        </r>
        <r>
          <rPr>
            <sz val="8"/>
            <rFont val="Tahoma"/>
            <family val="2"/>
          </rPr>
          <t>si les professionnels de l’unité sont sensibilisés au problème représenté par les erreurs liées de la prise en charge médicamenteuse (évènements indésirables évitables liées aux médicaments)</t>
        </r>
        <r>
          <rPr>
            <b/>
            <sz val="8"/>
            <rFont val="Tahoma"/>
            <family val="2"/>
          </rPr>
          <t xml:space="preserve">
NON :</t>
        </r>
        <r>
          <rPr>
            <sz val="8"/>
            <rFont val="Tahoma"/>
            <family val="2"/>
          </rPr>
          <t xml:space="preserve"> dans tous les autres cas.</t>
        </r>
      </text>
    </comment>
    <comment ref="F25" authorId="0">
      <text>
        <r>
          <rPr>
            <b/>
            <sz val="8"/>
            <rFont val="Tahoma"/>
            <family val="2"/>
          </rPr>
          <t xml:space="preserve">Consignes de remplissage :
OUI : </t>
        </r>
        <r>
          <rPr>
            <sz val="8"/>
            <rFont val="Tahoma"/>
            <family val="2"/>
          </rPr>
          <t>si des personnels de votre unités de soins ont déjà participé à des REMED, RMM voire CREX pour des EI liés aux médicaments.</t>
        </r>
        <r>
          <rPr>
            <b/>
            <sz val="8"/>
            <rFont val="Tahoma"/>
            <family val="2"/>
          </rPr>
          <t xml:space="preserve">
NON :</t>
        </r>
        <r>
          <rPr>
            <sz val="8"/>
            <rFont val="Tahoma"/>
            <family val="2"/>
          </rPr>
          <t xml:space="preserve"> dans tous les autres cas.</t>
        </r>
      </text>
    </comment>
    <comment ref="F33" authorId="0">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ou des bases de données sur l’utilisation des médicaments sont disponibles sous forme papier et/ou électronique
</t>
        </r>
        <r>
          <rPr>
            <b/>
            <sz val="8"/>
            <rFont val="Tahoma"/>
            <family val="2"/>
          </rPr>
          <t>NON</t>
        </r>
        <r>
          <rPr>
            <sz val="8"/>
            <rFont val="Tahoma"/>
            <family val="2"/>
          </rPr>
          <t xml:space="preserve"> : dans tous les autres cas</t>
        </r>
      </text>
    </comment>
    <comment ref="F34" authorId="0">
      <text>
        <r>
          <rPr>
            <b/>
            <sz val="8"/>
            <rFont val="Tahoma"/>
            <family val="2"/>
          </rPr>
          <t xml:space="preserve">Consignes de remplissage :
OUI : </t>
        </r>
        <r>
          <rPr>
            <sz val="8"/>
            <rFont val="Tahoma"/>
            <family val="2"/>
          </rPr>
          <t xml:space="preserve">si un livret du médicament actualisé est disponible dans l’unité de soins (sous format papier et/ou électronique) </t>
        </r>
        <r>
          <rPr>
            <b/>
            <sz val="8"/>
            <rFont val="Tahoma"/>
            <family val="2"/>
          </rPr>
          <t xml:space="preserve">
NON :</t>
        </r>
        <r>
          <rPr>
            <sz val="8"/>
            <rFont val="Tahoma"/>
            <family val="2"/>
          </rPr>
          <t xml:space="preserve"> dans tous les autres cas.</t>
        </r>
      </text>
    </comment>
    <comment ref="F35" authorId="0">
      <text>
        <r>
          <rPr>
            <b/>
            <sz val="8"/>
            <rFont val="Tahoma"/>
            <family val="2"/>
          </rPr>
          <t xml:space="preserve">Consignes de remplissage :
OUI : </t>
        </r>
        <r>
          <rPr>
            <sz val="8"/>
            <rFont val="Tahoma"/>
            <family val="2"/>
          </rPr>
          <t>si vous utilisez des protocoles institutionnels</t>
        </r>
        <r>
          <rPr>
            <b/>
            <sz val="8"/>
            <rFont val="Tahoma"/>
            <family val="2"/>
          </rPr>
          <t xml:space="preserve">
NON :</t>
        </r>
        <r>
          <rPr>
            <sz val="8"/>
            <rFont val="Tahoma"/>
            <family val="2"/>
          </rPr>
          <t xml:space="preserve"> si les protocoles utilisés sont propres à votre unité de soins</t>
        </r>
      </text>
    </comment>
    <comment ref="F36" authorId="0">
      <text>
        <r>
          <rPr>
            <b/>
            <sz val="8"/>
            <rFont val="Tahoma"/>
            <family val="2"/>
          </rPr>
          <t xml:space="preserve">Consignes de remplissage :
OUI : </t>
        </r>
        <r>
          <rPr>
            <sz val="8"/>
            <rFont val="Tahoma"/>
            <family val="2"/>
          </rPr>
          <t>si cette liste existe dans l’établissement et si elle est facilement consultable dans l’unité de soins</t>
        </r>
        <r>
          <rPr>
            <b/>
            <sz val="8"/>
            <rFont val="Tahoma"/>
            <family val="2"/>
          </rPr>
          <t xml:space="preserve">
NON :</t>
        </r>
        <r>
          <rPr>
            <sz val="8"/>
            <rFont val="Tahoma"/>
            <family val="2"/>
          </rPr>
          <t xml:space="preserve"> dans tous les autres cas</t>
        </r>
      </text>
    </comment>
    <comment ref="F37" authorId="0">
      <text>
        <r>
          <rPr>
            <b/>
            <sz val="8"/>
            <rFont val="Tahoma"/>
            <family val="2"/>
          </rPr>
          <t>Consignes de remplissage :
OUI :</t>
        </r>
        <r>
          <rPr>
            <sz val="8"/>
            <rFont val="Tahoma"/>
            <family val="2"/>
          </rPr>
          <t xml:space="preserve"> si vous avez un accès facile au statut des médicaments que vous prescrivez à la sortie des patients</t>
        </r>
        <r>
          <rPr>
            <b/>
            <sz val="8"/>
            <rFont val="Tahoma"/>
            <family val="2"/>
          </rPr>
          <t xml:space="preserve">
NON :</t>
        </r>
        <r>
          <rPr>
            <sz val="8"/>
            <rFont val="Tahoma"/>
            <family val="2"/>
          </rPr>
          <t xml:space="preserve"> dans tous les autres cas.</t>
        </r>
      </text>
    </comment>
    <comment ref="F48"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49"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0"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1" authorId="0">
      <text>
        <r>
          <rPr>
            <b/>
            <sz val="8"/>
            <rFont val="Tahoma"/>
            <family val="2"/>
          </rPr>
          <t xml:space="preserve">Consignes de remplissage :
OUI : </t>
        </r>
        <r>
          <rPr>
            <sz val="8"/>
            <rFont val="Tahoma"/>
            <family val="2"/>
          </rPr>
          <t>si le critère est systématiquement renseigné de façon lisible pour chacune des lignes de prescription</t>
        </r>
        <r>
          <rPr>
            <b/>
            <sz val="8"/>
            <rFont val="Tahoma"/>
            <family val="2"/>
          </rPr>
          <t xml:space="preserve">
NON :</t>
        </r>
        <r>
          <rPr>
            <sz val="8"/>
            <rFont val="Tahoma"/>
            <family val="2"/>
          </rPr>
          <t xml:space="preserve"> dans tous les autres cas.</t>
        </r>
      </text>
    </comment>
    <comment ref="F52" authorId="0">
      <text>
        <r>
          <rPr>
            <b/>
            <sz val="8"/>
            <rFont val="Tahoma"/>
            <family val="2"/>
          </rPr>
          <t xml:space="preserve">Consignes de remplissage :
OUI : </t>
        </r>
        <r>
          <rPr>
            <sz val="8"/>
            <rFont val="Tahoma"/>
            <family val="2"/>
          </rPr>
          <t>si le critère est systématiquement renseigné lorsqu’il y a lieu</t>
        </r>
        <r>
          <rPr>
            <b/>
            <sz val="8"/>
            <rFont val="Tahoma"/>
            <family val="2"/>
          </rPr>
          <t xml:space="preserve">
NON :</t>
        </r>
        <r>
          <rPr>
            <sz val="8"/>
            <rFont val="Tahoma"/>
            <family val="2"/>
          </rPr>
          <t xml:space="preserve"> dans tous les autres cas.</t>
        </r>
      </text>
    </comment>
    <comment ref="F53"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4"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5" authorId="0">
      <text>
        <r>
          <rPr>
            <b/>
            <sz val="8"/>
            <rFont val="Tahoma"/>
            <family val="2"/>
          </rPr>
          <t xml:space="preserve">Consignes de remplissage :
OUI : </t>
        </r>
        <r>
          <rPr>
            <sz val="8"/>
            <rFont val="Tahoma"/>
            <family val="2"/>
          </rPr>
          <t>si le critère est systématiquement renseigné pour chacune des lignes de prescription</t>
        </r>
        <r>
          <rPr>
            <b/>
            <sz val="8"/>
            <rFont val="Tahoma"/>
            <family val="2"/>
          </rPr>
          <t xml:space="preserve">
NON :</t>
        </r>
        <r>
          <rPr>
            <sz val="8"/>
            <rFont val="Tahoma"/>
            <family val="2"/>
          </rPr>
          <t xml:space="preserve"> dans tous les autres cas.</t>
        </r>
      </text>
    </comment>
    <comment ref="F56"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7" authorId="0">
      <text>
        <r>
          <rPr>
            <b/>
            <sz val="8"/>
            <rFont val="Tahoma"/>
            <family val="2"/>
          </rPr>
          <t xml:space="preserve">Consignes de remplissage :
OUI : </t>
        </r>
        <r>
          <rPr>
            <sz val="8"/>
            <rFont val="Tahoma"/>
            <family val="2"/>
          </rPr>
          <t>si le critère est systématiquement renseigné s’il y a lieu.</t>
        </r>
        <r>
          <rPr>
            <b/>
            <sz val="8"/>
            <rFont val="Tahoma"/>
            <family val="2"/>
          </rPr>
          <t xml:space="preserve">
NON :</t>
        </r>
        <r>
          <rPr>
            <sz val="8"/>
            <rFont val="Tahoma"/>
            <family val="2"/>
          </rPr>
          <t xml:space="preserve"> dans tous les autres cas.</t>
        </r>
      </text>
    </comment>
    <comment ref="F58" authorId="0">
      <text>
        <r>
          <rPr>
            <b/>
            <sz val="8"/>
            <rFont val="Tahoma"/>
            <family val="2"/>
          </rPr>
          <t xml:space="preserve">Consignes de remplissage :
OUI : </t>
        </r>
        <r>
          <rPr>
            <sz val="8"/>
            <rFont val="Tahoma"/>
            <family val="2"/>
          </rPr>
          <t>si les durées de prescription sont systématiquement précisées pour les classes thérapeutiques nécessitant une réévaluation de prescription à périodicité définie.</t>
        </r>
        <r>
          <rPr>
            <b/>
            <sz val="8"/>
            <rFont val="Tahoma"/>
            <family val="2"/>
          </rPr>
          <t xml:space="preserve">
NON :</t>
        </r>
        <r>
          <rPr>
            <sz val="8"/>
            <rFont val="Tahoma"/>
            <family val="2"/>
          </rPr>
          <t xml:space="preserve"> dans tous les autres cas</t>
        </r>
      </text>
    </comment>
    <comment ref="F59" authorId="0">
      <text>
        <r>
          <rPr>
            <b/>
            <sz val="8"/>
            <rFont val="Tahoma"/>
            <family val="2"/>
          </rPr>
          <t xml:space="preserve">Consignes de remplissage :
OUI : </t>
        </r>
        <r>
          <rPr>
            <sz val="8"/>
            <rFont val="Tahoma"/>
            <family val="2"/>
          </rPr>
          <t>si sur les prescriptions sont mentionnées la référence du protocole (nom, numéro…) permettant de l’identifier sans ambiguïté ou tous les éléments du protocole (nom du médicament, posologie, voie d’administration….) permettant une compréhension de la prescription par les personnes en charge de la dispensation et de l’administration.</t>
        </r>
        <r>
          <rPr>
            <b/>
            <sz val="8"/>
            <rFont val="Tahoma"/>
            <family val="2"/>
          </rPr>
          <t xml:space="preserve">
NON :</t>
        </r>
        <r>
          <rPr>
            <sz val="8"/>
            <rFont val="Tahoma"/>
            <family val="2"/>
          </rPr>
          <t xml:space="preserve"> dans tous les autres cas.</t>
        </r>
      </text>
    </comment>
    <comment ref="F68" authorId="0">
      <text>
        <r>
          <rPr>
            <b/>
            <sz val="8"/>
            <rFont val="Tahoma"/>
            <family val="2"/>
          </rPr>
          <t xml:space="preserve">Consignes de remplissage :
OUI : </t>
        </r>
        <r>
          <rPr>
            <sz val="8"/>
            <rFont val="Tahoma"/>
            <family val="2"/>
          </rPr>
          <t>si l’âge, le poids (pédiatrie, gériatrie…), la surface corporelle (si nécessaire) sont notés sur le support commun de prescription/administration (papier ou informatisé)</t>
        </r>
        <r>
          <rPr>
            <b/>
            <sz val="8"/>
            <rFont val="Tahoma"/>
            <family val="2"/>
          </rPr>
          <t xml:space="preserve">
NON :</t>
        </r>
        <r>
          <rPr>
            <sz val="8"/>
            <rFont val="Tahoma"/>
            <family val="2"/>
          </rPr>
          <t xml:space="preserve"> dans tous les autres cas.</t>
        </r>
      </text>
    </comment>
    <comment ref="F69" authorId="0">
      <text>
        <r>
          <rPr>
            <b/>
            <sz val="8"/>
            <rFont val="Tahoma"/>
            <family val="2"/>
          </rPr>
          <t xml:space="preserve">Consignes de remplissage :
OUI : </t>
        </r>
        <r>
          <rPr>
            <sz val="8"/>
            <rFont val="Tahoma"/>
            <family val="2"/>
          </rPr>
          <t>si le paramètre attendu est précisé dans la prescription.</t>
        </r>
        <r>
          <rPr>
            <b/>
            <sz val="8"/>
            <rFont val="Tahoma"/>
            <family val="2"/>
          </rPr>
          <t xml:space="preserve">
NON :</t>
        </r>
        <r>
          <rPr>
            <sz val="8"/>
            <rFont val="Tahoma"/>
            <family val="2"/>
          </rPr>
          <t xml:space="preserve"> dans tous les autres cas.</t>
        </r>
      </text>
    </comment>
    <comment ref="F70"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:si les données du dossier patient sont directement accessibles au moment de la prescription
</t>
        </r>
        <r>
          <rPr>
            <b/>
            <sz val="8"/>
            <rFont val="Tahoma"/>
            <family val="2"/>
          </rPr>
          <t>NON</t>
        </r>
        <r>
          <rPr>
            <sz val="8"/>
            <rFont val="Tahoma"/>
            <family val="2"/>
          </rPr>
          <t xml:space="preserve"> : dans tous les autres cas.</t>
        </r>
      </text>
    </comment>
    <comment ref="F71"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l’avis pharmaceutique est communiqué au prescripteur et accessible dans le dossier du patient
</t>
        </r>
        <r>
          <rPr>
            <b/>
            <sz val="8"/>
            <rFont val="Tahoma"/>
            <family val="2"/>
          </rPr>
          <t>NON</t>
        </r>
        <r>
          <rPr>
            <sz val="8"/>
            <rFont val="Tahoma"/>
            <family val="2"/>
          </rPr>
          <t xml:space="preserve"> : dans tous les autres cas.</t>
        </r>
      </text>
    </comment>
    <comment ref="F72"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une nouvelle prescription est systématiquement réalisée
</t>
        </r>
        <r>
          <rPr>
            <b/>
            <sz val="8"/>
            <rFont val="Tahoma"/>
            <family val="2"/>
          </rPr>
          <t>NON</t>
        </r>
        <r>
          <rPr>
            <sz val="8"/>
            <rFont val="Tahoma"/>
            <family val="2"/>
          </rPr>
          <t xml:space="preserve"> : dans tous les autres cas.</t>
        </r>
      </text>
    </comment>
    <comment ref="F73" authorId="0">
      <text>
        <r>
          <rPr>
            <b/>
            <sz val="8"/>
            <rFont val="Tahoma"/>
            <family val="2"/>
          </rPr>
          <t xml:space="preserve">Consignes de remplissage :
OUI : </t>
        </r>
        <r>
          <rPr>
            <sz val="8"/>
            <rFont val="Tahoma"/>
            <family val="2"/>
          </rPr>
          <t>si le prescripteur est informé en cas d’incidents d’administration ou de « non administration » des médicaments</t>
        </r>
        <r>
          <rPr>
            <b/>
            <sz val="8"/>
            <rFont val="Tahoma"/>
            <family val="2"/>
          </rPr>
          <t xml:space="preserve">
NON :</t>
        </r>
        <r>
          <rPr>
            <sz val="8"/>
            <rFont val="Tahoma"/>
            <family val="2"/>
          </rPr>
          <t xml:space="preserve"> dans tous les autres cas
</t>
        </r>
      </text>
    </comment>
    <comment ref="F82" authorId="0">
      <text>
        <r>
          <rPr>
            <b/>
            <sz val="8"/>
            <rFont val="Tahoma"/>
            <family val="2"/>
          </rPr>
          <t xml:space="preserve">Consignes de remplissage :
OUI : </t>
        </r>
        <r>
          <rPr>
            <sz val="8"/>
            <rFont val="Tahoma"/>
            <family val="2"/>
          </rPr>
          <t>si chaque prescripteur dispose d'un accès personnalisé et traçable dans le système.</t>
        </r>
        <r>
          <rPr>
            <b/>
            <sz val="8"/>
            <rFont val="Tahoma"/>
            <family val="2"/>
          </rPr>
          <t xml:space="preserve">
NON :</t>
        </r>
        <r>
          <rPr>
            <sz val="8"/>
            <rFont val="Tahoma"/>
            <family val="2"/>
          </rPr>
          <t xml:space="preserve"> l’accès n’est pas individuel (ex : code service)
</t>
        </r>
        <r>
          <rPr>
            <b/>
            <sz val="8"/>
            <rFont val="Tahoma"/>
            <family val="2"/>
          </rPr>
          <t>SANS OBJET :</t>
        </r>
        <r>
          <rPr>
            <sz val="8"/>
            <rFont val="Tahoma"/>
            <family val="2"/>
          </rPr>
          <t xml:space="preserve"> si l’unité de soins n’a aucun lit en prescription informatisée</t>
        </r>
      </text>
    </comment>
    <comment ref="F83" authorId="0">
      <text>
        <r>
          <rPr>
            <b/>
            <sz val="8"/>
            <rFont val="Tahoma"/>
            <family val="2"/>
          </rPr>
          <t>Consignes de remplissage :
OUI :</t>
        </r>
        <r>
          <rPr>
            <sz val="8"/>
            <rFont val="Tahoma"/>
            <family val="2"/>
          </rPr>
          <t xml:space="preserve"> si déconnexion systématique en fin de session ou si déconnexion automatique </t>
        </r>
        <r>
          <rPr>
            <b/>
            <sz val="8"/>
            <rFont val="Tahoma"/>
            <family val="2"/>
          </rPr>
          <t xml:space="preserve">
NON : </t>
        </r>
        <r>
          <rPr>
            <sz val="8"/>
            <rFont val="Tahoma"/>
            <family val="2"/>
          </rPr>
          <t xml:space="preserve">dans tous les autres cas </t>
        </r>
        <r>
          <rPr>
            <b/>
            <sz val="8"/>
            <rFont val="Tahoma"/>
            <family val="2"/>
          </rPr>
          <t xml:space="preserve">
SANS OBJET : </t>
        </r>
        <r>
          <rPr>
            <sz val="8"/>
            <rFont val="Tahoma"/>
            <family val="2"/>
          </rPr>
          <t>si l’établissement n’est pas du tout informatisé</t>
        </r>
      </text>
    </comment>
    <comment ref="F84" authorId="0">
      <text>
        <r>
          <rPr>
            <b/>
            <sz val="8"/>
            <rFont val="Tahoma"/>
            <family val="2"/>
          </rPr>
          <t xml:space="preserve">Consignes de remplissage :
OUI : </t>
        </r>
        <r>
          <rPr>
            <sz val="8"/>
            <rFont val="Tahoma"/>
            <family val="2"/>
          </rPr>
          <t xml:space="preserve">si les fonctionnalités du logiciel en matière de détection des interactions, surdosages, contre indications majeures.. sont utilisées  </t>
        </r>
        <r>
          <rPr>
            <b/>
            <sz val="8"/>
            <rFont val="Tahoma"/>
            <family val="2"/>
          </rPr>
          <t xml:space="preserve">
NON :</t>
        </r>
        <r>
          <rPr>
            <sz val="8"/>
            <rFont val="Tahoma"/>
            <family val="2"/>
          </rPr>
          <t xml:space="preserve"> dans tous les autres cas </t>
        </r>
        <r>
          <rPr>
            <b/>
            <sz val="8"/>
            <rFont val="Tahoma"/>
            <family val="2"/>
          </rPr>
          <t xml:space="preserve">
SANS OBJET : </t>
        </r>
        <r>
          <rPr>
            <sz val="8"/>
            <rFont val="Tahoma"/>
            <family val="2"/>
          </rPr>
          <t>si l’établissement n’est pas du tout informatisé ou en l'absence de la fonctionnalité</t>
        </r>
      </text>
    </comment>
    <comment ref="F93" authorId="0">
      <text>
        <r>
          <rPr>
            <b/>
            <sz val="8"/>
            <rFont val="Tahoma"/>
            <family val="2"/>
          </rPr>
          <t xml:space="preserve">Consignes de remplissage :
OUI : </t>
        </r>
        <r>
          <rPr>
            <sz val="8"/>
            <rFont val="Tahoma"/>
            <family val="2"/>
          </rPr>
          <t xml:space="preserve">si le traitement personnel est recherché avant l’admission
</t>
        </r>
        <r>
          <rPr>
            <b/>
            <sz val="8"/>
            <rFont val="Tahoma"/>
            <family val="2"/>
          </rPr>
          <t xml:space="preserve">
NON :</t>
        </r>
        <r>
          <rPr>
            <sz val="8"/>
            <rFont val="Tahoma"/>
            <family val="2"/>
          </rPr>
          <t xml:space="preserve"> dans tous les autres cas.
</t>
        </r>
        <r>
          <rPr>
            <b/>
            <sz val="8"/>
            <rFont val="Tahoma"/>
            <family val="2"/>
          </rPr>
          <t>SANS OBJET</t>
        </r>
        <r>
          <rPr>
            <sz val="8"/>
            <rFont val="Tahoma"/>
            <family val="2"/>
          </rPr>
          <t xml:space="preserve"> : si pas de consultation pré-hospitalisation (hors hospitalisation programmée ou chirurgie réglée)</t>
        </r>
      </text>
    </comment>
    <comment ref="F94" authorId="0">
      <text>
        <r>
          <rPr>
            <b/>
            <sz val="8"/>
            <rFont val="Tahoma"/>
            <family val="2"/>
          </rPr>
          <t xml:space="preserve">Consignes de remplissage :
OUI : </t>
        </r>
        <r>
          <rPr>
            <sz val="8"/>
            <rFont val="Tahoma"/>
            <family val="2"/>
          </rPr>
          <t xml:space="preserve">si le traitement personnel fait l’objet d’une investigation </t>
        </r>
        <r>
          <rPr>
            <b/>
            <u val="single"/>
            <sz val="8"/>
            <rFont val="Tahoma"/>
            <family val="2"/>
          </rPr>
          <t>à l’admission</t>
        </r>
        <r>
          <rPr>
            <b/>
            <sz val="8"/>
            <rFont val="Tahoma"/>
            <family val="2"/>
          </rPr>
          <t xml:space="preserve">
NON :</t>
        </r>
        <r>
          <rPr>
            <sz val="8"/>
            <rFont val="Tahoma"/>
            <family val="2"/>
          </rPr>
          <t xml:space="preserve"> dans tous les autres cas.</t>
        </r>
      </text>
    </comment>
    <comment ref="F95" authorId="1">
      <text>
        <r>
          <rPr>
            <b/>
            <sz val="8"/>
            <rFont val="Tahoma"/>
            <family val="2"/>
          </rPr>
          <t>Consignes de remplissage :</t>
        </r>
        <r>
          <rPr>
            <sz val="8"/>
            <rFont val="Tahoma"/>
            <family val="2"/>
          </rPr>
          <t xml:space="preserve">
</t>
        </r>
        <r>
          <rPr>
            <b/>
            <sz val="8"/>
            <rFont val="Tahoma"/>
            <family val="2"/>
          </rPr>
          <t>OUI</t>
        </r>
        <r>
          <rPr>
            <sz val="8"/>
            <rFont val="Tahoma"/>
            <family val="2"/>
          </rPr>
          <t xml:space="preserve"> : si le traitement personnel fait l’objet d’une prescription dans le dossier patient après réévaluation par un prescripteur autorisé (décision de poursuivre, arrêter, modifier ou substituer toutes ou certaines lignes de traitement)
</t>
        </r>
        <r>
          <rPr>
            <b/>
            <sz val="8"/>
            <rFont val="Tahoma"/>
            <family val="2"/>
          </rPr>
          <t>NON</t>
        </r>
        <r>
          <rPr>
            <sz val="8"/>
            <rFont val="Tahoma"/>
            <family val="2"/>
          </rPr>
          <t xml:space="preserve"> : dans tous les autres cas.
</t>
        </r>
      </text>
    </comment>
    <comment ref="F96" authorId="0">
      <text>
        <r>
          <rPr>
            <b/>
            <sz val="8"/>
            <rFont val="Tahoma"/>
            <family val="2"/>
          </rPr>
          <t xml:space="preserve">Consignes de remplissage :
OUI : </t>
        </r>
        <r>
          <rPr>
            <sz val="8"/>
            <rFont val="Tahoma"/>
            <family val="2"/>
          </rPr>
          <t>si l’ordonnance de sortie comprend les médicaments du traitement d’entrée maintenus et est complétée (le cas échéant) de médicaments supplémentaires résultant de l’hospitalisation.</t>
        </r>
        <r>
          <rPr>
            <b/>
            <sz val="8"/>
            <rFont val="Tahoma"/>
            <family val="2"/>
          </rPr>
          <t xml:space="preserve">
NON :</t>
        </r>
        <r>
          <rPr>
            <sz val="8"/>
            <rFont val="Tahoma"/>
            <family val="2"/>
          </rPr>
          <t xml:space="preserve"> dans tous les autres cas.</t>
        </r>
      </text>
    </comment>
    <comment ref="F97" authorId="0">
      <text>
        <r>
          <rPr>
            <b/>
            <sz val="8"/>
            <rFont val="Tahoma"/>
            <family val="2"/>
          </rPr>
          <t xml:space="preserve">Consignes de remplissage :
OUI : </t>
        </r>
        <r>
          <rPr>
            <sz val="8"/>
            <rFont val="Tahoma"/>
            <family val="2"/>
          </rPr>
          <t>si les ordonnances comportent le numéro d'inscription du médecin au Répertoire Partagé des Professionnels de Santé (RPPS) et le numéro d’inscription de l’établissement au Fichier National des Établissements Sanitaires et Sociaux (FINESS).</t>
        </r>
        <r>
          <rPr>
            <b/>
            <sz val="8"/>
            <rFont val="Tahoma"/>
            <family val="2"/>
          </rPr>
          <t xml:space="preserve">
NON :</t>
        </r>
        <r>
          <rPr>
            <sz val="8"/>
            <rFont val="Tahoma"/>
            <family val="2"/>
          </rPr>
          <t xml:space="preserve"> dans tous les autres cas.</t>
        </r>
      </text>
    </comment>
  </commentList>
</comments>
</file>

<file path=xl/sharedStrings.xml><?xml version="1.0" encoding="utf-8"?>
<sst xmlns="http://schemas.openxmlformats.org/spreadsheetml/2006/main" count="1121" uniqueCount="413">
  <si>
    <t>Non</t>
  </si>
  <si>
    <t>Risque si :</t>
  </si>
  <si>
    <t>Oui / Non</t>
  </si>
  <si>
    <t>1.1</t>
  </si>
  <si>
    <t xml:space="preserve"> </t>
  </si>
  <si>
    <t>Valeur =</t>
  </si>
  <si>
    <t>1.2</t>
  </si>
  <si>
    <t>1.3</t>
  </si>
  <si>
    <t>1.4</t>
  </si>
  <si>
    <t>1.5</t>
  </si>
  <si>
    <t>1.6</t>
  </si>
  <si>
    <t>2.1</t>
  </si>
  <si>
    <t>2.2</t>
  </si>
  <si>
    <t>3.1</t>
  </si>
  <si>
    <t>3.2</t>
  </si>
  <si>
    <t>3.3</t>
  </si>
  <si>
    <t>Valeur criticité =</t>
  </si>
  <si>
    <t>Eléments de preuve</t>
  </si>
  <si>
    <t>4.1</t>
  </si>
  <si>
    <t>4.2</t>
  </si>
  <si>
    <t>4.3</t>
  </si>
  <si>
    <t>6.1</t>
  </si>
  <si>
    <t>6.2</t>
  </si>
  <si>
    <t>6.3</t>
  </si>
  <si>
    <t>6.4</t>
  </si>
  <si>
    <t>Pistes de progrès</t>
  </si>
  <si>
    <t>Avant propos</t>
  </si>
  <si>
    <t>Date :</t>
  </si>
  <si>
    <t>Etablissement :</t>
  </si>
  <si>
    <t>Date : (xx/xx/20xx)</t>
  </si>
  <si>
    <t>AUDIT</t>
  </si>
  <si>
    <t>Votre Risque AUTOEVALUATION</t>
  </si>
  <si>
    <t>Votre Risque AUDIT</t>
  </si>
  <si>
    <t>Pourcentage de risque global sur le processus</t>
  </si>
  <si>
    <t>Niveau de risque</t>
  </si>
  <si>
    <t xml:space="preserve">          &gt; Processus Dispensation et Logistique Pharmaceutique</t>
  </si>
  <si>
    <t>Nom de l'établissement :</t>
  </si>
  <si>
    <t>Code FINESS</t>
  </si>
  <si>
    <t>Oui</t>
  </si>
  <si>
    <t>Ne pas supprimer les lignes en rouge</t>
  </si>
  <si>
    <t xml:space="preserve">Enfin, la grille de résultats propose, pour chaque non-conformité repérée, des pistes d'amélioration afin d'aider les professionnels dans leur démarche de sécurisation de leurs pratiques. </t>
  </si>
  <si>
    <t>Informations générales</t>
  </si>
  <si>
    <t xml:space="preserve">                              &gt;&gt; Votre résultat d'audit</t>
  </si>
  <si>
    <t>Commentaires</t>
  </si>
  <si>
    <t>Téléphone</t>
  </si>
  <si>
    <t xml:space="preserve">   Personnel du service ayant participé à l'audit</t>
  </si>
  <si>
    <t xml:space="preserve">   Auditeurs</t>
  </si>
  <si>
    <t>Sans objet</t>
  </si>
  <si>
    <t>Oui / Non / SO</t>
  </si>
  <si>
    <t>SO</t>
  </si>
  <si>
    <t xml:space="preserve"> Nom / Prénom / Grade</t>
  </si>
  <si>
    <t>Résultat du rapport :</t>
  </si>
  <si>
    <r>
      <t xml:space="preserve">Attention : il est impératif de répondre à l'intégralité des questions afin d'obtenir des résultats </t>
    </r>
    <r>
      <rPr>
        <b/>
        <u val="single"/>
        <sz val="10"/>
        <color indexed="10"/>
        <rFont val="Arial"/>
        <family val="2"/>
      </rPr>
      <t>valides</t>
    </r>
    <r>
      <rPr>
        <b/>
        <sz val="10"/>
        <color indexed="10"/>
        <rFont val="Arial"/>
        <family val="2"/>
      </rPr>
      <t xml:space="preserve"> dans l'onglet "AUDITsynthèse".</t>
    </r>
  </si>
  <si>
    <t xml:space="preserve">                                                                      &gt;&gt; Votre résultat d'autoévaluation</t>
  </si>
  <si>
    <t>Identification du Service  :</t>
  </si>
  <si>
    <r>
      <t xml:space="preserve">Identification du Service </t>
    </r>
    <r>
      <rPr>
        <b/>
        <sz val="8"/>
        <color indexed="10"/>
        <rFont val="Arial"/>
        <family val="2"/>
      </rPr>
      <t>*</t>
    </r>
    <r>
      <rPr>
        <b/>
        <sz val="8"/>
        <color indexed="56"/>
        <rFont val="Arial"/>
        <family val="2"/>
      </rPr>
      <t xml:space="preserve">  :</t>
    </r>
  </si>
  <si>
    <t>* A renseigner impérativement pour permettre la synthèse des auto-évaluations</t>
  </si>
  <si>
    <t xml:space="preserve">               &gt; Processus Prescription Médicamenteuse</t>
  </si>
  <si>
    <t xml:space="preserve">1. Organisation générale de la prescription </t>
  </si>
  <si>
    <t xml:space="preserve">2. Accès aux informations nécessaires sur le médicament </t>
  </si>
  <si>
    <t>3. Respect des bonnes pratiques de prescription</t>
  </si>
  <si>
    <t>4. Accès aux informations complémentaires pour la prescription</t>
  </si>
  <si>
    <t>5. Sécurité de la prescription électronique</t>
  </si>
  <si>
    <t xml:space="preserve">6. Prise en compte de la continuité du traitement </t>
  </si>
  <si>
    <t>Valeur N85 quand 3 SO : rapport impossible donc attribut conditionnel en O78</t>
  </si>
  <si>
    <t>Interrogatoire des professionnels 
Disponibilité de la procédure institutionnelle relative à la prescription au sein de l’unité de soins</t>
  </si>
  <si>
    <t>Interrogatoire des professionnels médecins et IDE</t>
  </si>
  <si>
    <t>Visualisation du support commun de prescription -administration utilisé dans l’unité de soins</t>
  </si>
  <si>
    <t>Procédure institutionnelle de prescription
Interrogatoire des professionnels sur la connaissance  des abréviations et symboles admis dans l’établissement</t>
  </si>
  <si>
    <t>Visualisation des plannings et tableaux de gardes et astreintes et du lieu d’affichage dans l'unité</t>
  </si>
  <si>
    <t xml:space="preserve">Interrogatoire des personnels sur les modalités de sécurisation des documents de prescription et des tampons. </t>
  </si>
  <si>
    <t xml:space="preserve">Interrogatoire des professionnels sur la connaissance de la problématique des erreurs médicamenteuses </t>
  </si>
  <si>
    <t xml:space="preserve">Compte rendu de REMED, RMM ou CREX, précisant les noms des participants..
Connaissance d’actions correctrices mises en œuvre.
</t>
  </si>
  <si>
    <t>Accès à une base de données électroniques : Hoptimal, Thériaque, Banque Claude Bernard, Thesorimed
Présence du dictionnaire Vidal datant de moins de 2 ans</t>
  </si>
  <si>
    <t>Accès au livret du médicament actualisé sous format papier et/ou électronique</t>
  </si>
  <si>
    <t xml:space="preserve">Disponibilité des protocoles institutionnels </t>
  </si>
  <si>
    <t>Visualisation et Disponibilité  de la liste institutionnelle des médicaments à risque</t>
  </si>
  <si>
    <t>Visualisation des listes de médicaments en Réserve Hospitalière, ATU, rétrocession, etc.
Visualisation de l'accès à cette information par le logiciel d'aide à la prescription</t>
  </si>
  <si>
    <t>Visualisation des supports communs de prescription dans un dossier de patient hospitalisé dans l’unité, pris au hasard.</t>
  </si>
  <si>
    <t>Visualisation du support commun unique de prescription-administration utilisé dans l’unité de soins</t>
  </si>
  <si>
    <t>Règles de prescription des protocoles précisées dans la procédure de l'établissement relative à la prescription</t>
  </si>
  <si>
    <t>Visualisation des supports communs de prescription administration</t>
  </si>
  <si>
    <t>Interrogatoire des prescripteurs et IDE
Visualisation des supports communs de prescription administration</t>
  </si>
  <si>
    <t>Interrogatoire des prescripteurs et IDE</t>
  </si>
  <si>
    <t>Interrogatoire des professionnels qui étayent leur réponse en présentant un dossier et ou une copie d'écran</t>
  </si>
  <si>
    <t>Interrogatoire du prescripteur</t>
  </si>
  <si>
    <t>Organisation du système
Charte utilisateurs du système d'informations Visualisation du système</t>
  </si>
  <si>
    <t>Visualisation du système</t>
  </si>
  <si>
    <t>Rechercher le traitement personnel dans :
• documents de convocation
• documents d'anesthésie, Check List,…</t>
  </si>
  <si>
    <t xml:space="preserve">Recueil organisé selon les modalités ci dessous :
• interrogatoire
• médicaments apportés
• ordonnance
•consultation du Dossier pharmaceutique
Recueil organisé dans l'unité par
• Médecin  
• Interne
• IDE
• Autre : ……………….
</t>
  </si>
  <si>
    <t>Interrogatoire des professionnels
Documents liés à la  conciliation des traitements entrée/sortie</t>
  </si>
  <si>
    <t xml:space="preserve">Procédure de sortie ou de prescription de sortie définissant les modalités particulières pour la sortie : présence des codes barres d'identification du prescripteur et de l'établissement. </t>
  </si>
  <si>
    <r>
      <rPr>
        <b/>
        <sz val="10"/>
        <color indexed="28"/>
        <rFont val="Arial"/>
        <family val="2"/>
      </rPr>
      <t>,</t>
    </r>
    <r>
      <rPr>
        <b/>
        <sz val="10"/>
        <color indexed="9"/>
        <rFont val="Arial"/>
        <family val="2"/>
      </rPr>
      <t>Oui / Non / SO</t>
    </r>
  </si>
  <si>
    <t>Disponibilité de la procédure institutionnelle relative à la gestion du traitement personnel
interrogatoire du prescripteur Visualisation des prescriptions dans les dossiers médicaux
Modalités justifiées sur dossier  patient</t>
  </si>
  <si>
    <t xml:space="preserve">La qualité et la sécurité de la prise en charge médicamenteuse constituent une priorité depuis de nombreuses années. A ce titre, elle représente un des objectifs essentiels du contrat de bon usage signé entre l'établissement de santé et l'Agence Régionale de Santé. </t>
  </si>
  <si>
    <r>
      <t xml:space="preserve">Il revient à la CME de mettre en place une politique formalisée de gestion des risques liés aux soins. Mais, il s’agit surtout pour chaque professionnel de </t>
    </r>
    <r>
      <rPr>
        <b/>
        <sz val="10"/>
        <rFont val="Arial"/>
        <family val="2"/>
      </rPr>
      <t>s’interroger sur sa pratique et sur les risques d’erreurs possibles</t>
    </r>
    <r>
      <rPr>
        <sz val="10"/>
        <rFont val="Arial"/>
        <family val="2"/>
      </rPr>
      <t xml:space="preserve">, afin de permettre la mise en place d’actions correctrices adaptées aux spécificités de l’organisation de chaque établissement.
Dans ce but et pour répondre aux exigences réglementaires demandées aux établissements, un guide d’audits a été élaboré sous l’égide de l’Observatoire du Médicament et des dispositifs médicaux stériles et de l’Innovation Thérapeutique (OMéDIT).
Le présent questionnaire a pour objectif d’aider les professionnels à s’interroger sur leurs pratiques et sur leur perception du risque. L'objectif secondaire est de contribuer à établir une </t>
    </r>
    <r>
      <rPr>
        <b/>
        <sz val="10"/>
        <rFont val="Arial"/>
        <family val="2"/>
      </rPr>
      <t xml:space="preserve">cartographie des risques </t>
    </r>
    <r>
      <rPr>
        <sz val="10"/>
        <rFont val="Arial"/>
        <family val="2"/>
      </rPr>
      <t xml:space="preserve">de la PECM dans l'établissement. </t>
    </r>
  </si>
  <si>
    <t xml:space="preserve">L'outil est constitué de plusieurs questionnaires représentant les principaux processus de la PECM. Il s'adresse aux professionnels concernés par ces processus. 
Cet outil permet à chaque groupe de professionnels d'appréhender la sécurité de ses pratiques au regard de situations ciblées, et d’en connaître les défaillances potentielles compte tenu de leur criticité (gravité et fréquence).
</t>
  </si>
  <si>
    <t>Personnes ayant participé à l'élaboration de cette grille :</t>
  </si>
  <si>
    <t>3.4</t>
  </si>
  <si>
    <t xml:space="preserve">Biblio : </t>
  </si>
  <si>
    <t>2.3</t>
  </si>
  <si>
    <t>3.5</t>
  </si>
  <si>
    <t>4.4</t>
  </si>
  <si>
    <t>3.6</t>
  </si>
  <si>
    <t>3.7</t>
  </si>
  <si>
    <t>3.8</t>
  </si>
  <si>
    <t>3.9</t>
  </si>
  <si>
    <t>4.5</t>
  </si>
  <si>
    <t>4.6</t>
  </si>
  <si>
    <t>4.7</t>
  </si>
  <si>
    <t>4.8</t>
  </si>
  <si>
    <t>4.9</t>
  </si>
  <si>
    <t>4.10</t>
  </si>
  <si>
    <t>4.11</t>
  </si>
  <si>
    <t>4.12</t>
  </si>
  <si>
    <t>4.13</t>
  </si>
  <si>
    <t>4.14</t>
  </si>
  <si>
    <t>4.15</t>
  </si>
  <si>
    <t>4.16</t>
  </si>
  <si>
    <t>5.1</t>
  </si>
  <si>
    <t>5.2</t>
  </si>
  <si>
    <t>5.3</t>
  </si>
  <si>
    <t>5.6</t>
  </si>
  <si>
    <t>Grilles élaborées à partir des outils "Médieval" de l'OMéDIT Paca Corse</t>
  </si>
  <si>
    <t xml:space="preserve"> &gt; Auto-évaluation sur les pratiques de préparation des Manipulateur en Electro-Radiologie Médicale 
</t>
  </si>
  <si>
    <t>1.7</t>
  </si>
  <si>
    <t>Je porte une bague dosimétrique ?</t>
  </si>
  <si>
    <t>1.8</t>
  </si>
  <si>
    <t>1.9</t>
  </si>
  <si>
    <t>Je porte un dosimètre opérationnel ?</t>
  </si>
  <si>
    <t>Je porte une tenue spécifique au service (tenue de bloc, chaussures dédiées au service et facilement décontaminables) ?</t>
  </si>
  <si>
    <t>Je change ma tenue de bloc tous les jours ?</t>
  </si>
  <si>
    <t>Mes ongles sont courts, propres et sans vernis ?</t>
  </si>
  <si>
    <t>1.10</t>
  </si>
  <si>
    <t>1.11</t>
  </si>
  <si>
    <t>1.12</t>
  </si>
  <si>
    <t>1.13</t>
  </si>
  <si>
    <t>1.14</t>
  </si>
  <si>
    <t>1.15</t>
  </si>
  <si>
    <t>Je porte un dosimètre passif à la poitrine ?</t>
  </si>
  <si>
    <t>Je m'équipe de surchaussures systématiquement ?</t>
  </si>
  <si>
    <t>Je porte systématiquement un masque si j'ai un rhume ?</t>
  </si>
  <si>
    <t>Je ne porte jamais de maquillage les jours où je suis d'élution ?</t>
  </si>
  <si>
    <t>Si j'ai les cheveux longs, je les attache ?</t>
  </si>
  <si>
    <t>2. Organisation de l'activité et du plan de travail</t>
  </si>
  <si>
    <t>Je sais qu'il y a un tablier plombé à ma disposition et je sais où le trouver ?</t>
  </si>
  <si>
    <t>Je manipule dans l'enceinte correspondant à l'énergie du radioélément ou derrière des écrans adaptés ?</t>
  </si>
  <si>
    <t>Je prépare et je vérifie l'ensemble des éléments dont je vais avoir besoin au cours des préparations en fonction de l'activité du jour ?</t>
  </si>
  <si>
    <t>Je n'introduis dans l'enceinte que du matériel et des produits propres et désinfectés ?</t>
  </si>
  <si>
    <t>Je fais mes préparations en fonction du planning journalier ?</t>
  </si>
  <si>
    <t>J'ai pris pour habitude de disposer l'ensemble du matériel et des produits de manière ordonnée au sein de l'enceinte ?</t>
  </si>
  <si>
    <t>2.4</t>
  </si>
  <si>
    <t>2.5</t>
  </si>
  <si>
    <t>2.6</t>
  </si>
  <si>
    <t>2.7</t>
  </si>
  <si>
    <t>2.8</t>
  </si>
  <si>
    <t>2.9</t>
  </si>
  <si>
    <t>Quand je prépare, une seule préparation est présente sur le plan de travail, les autres sont stockées à l'écart ?</t>
  </si>
  <si>
    <t>J'identifie tous les contenants ?</t>
  </si>
  <si>
    <t>Je prévoie un dispositif de récupération des déchets dans l'enceinte ?</t>
  </si>
  <si>
    <t>Au moindre doute sur la contamination (radiologique ou microbiologique), je change de gants ?</t>
  </si>
  <si>
    <t>En fin d'activité ou une fois par jour, je prépare le matériel pour le lendemain et si besoin, je fais le plein des armoires de stockage ?</t>
  </si>
  <si>
    <t>2.10</t>
  </si>
  <si>
    <t>2.11</t>
  </si>
  <si>
    <t>2.12</t>
  </si>
  <si>
    <t>2.13</t>
  </si>
  <si>
    <t>2.14</t>
  </si>
  <si>
    <t>2.15</t>
  </si>
  <si>
    <t>2.16</t>
  </si>
  <si>
    <t>2.17</t>
  </si>
  <si>
    <t>2.18</t>
  </si>
  <si>
    <t>2.19</t>
  </si>
  <si>
    <t>2.20</t>
  </si>
  <si>
    <t>2.21</t>
  </si>
  <si>
    <t>J'allume systématiquement la ventilation de l'enceinte avant de commencer ?</t>
  </si>
  <si>
    <t>Je connais la procédure pour installer/désinstaller un générateur ?</t>
  </si>
  <si>
    <t>Je travaille de manière aseptique et en milieu clos (absence d'entrée d'air dans les flacons) ?</t>
  </si>
  <si>
    <t>Je sais comment réaliser une élution fractionnée (temps, volume) ?</t>
  </si>
  <si>
    <t>Je sais réaliser une élution complète ?</t>
  </si>
  <si>
    <t>3.10</t>
  </si>
  <si>
    <t>3.11</t>
  </si>
  <si>
    <t xml:space="preserve">Quand j'élue : </t>
  </si>
  <si>
    <t>3.9.1</t>
  </si>
  <si>
    <t>3.9.2</t>
  </si>
  <si>
    <t>3.9.3</t>
  </si>
  <si>
    <t>3.9.4</t>
  </si>
  <si>
    <t>je vérifie le volume d'éluat obtenu ?</t>
  </si>
  <si>
    <t>J'enregistre l'activité, le volume, la date, et l'heure d'élution ?</t>
  </si>
  <si>
    <t>J'enregistre la date et l'heure de péremption de l'éluat ?</t>
  </si>
  <si>
    <t>J'étiquette l'éluat selon la réglementation ?</t>
  </si>
  <si>
    <t>3.9.5</t>
  </si>
  <si>
    <t>3.9.7</t>
  </si>
  <si>
    <t>3.12</t>
  </si>
  <si>
    <t>3.13</t>
  </si>
  <si>
    <t>3.14</t>
  </si>
  <si>
    <t>3.15</t>
  </si>
  <si>
    <t>3.16</t>
  </si>
  <si>
    <t>3.17</t>
  </si>
  <si>
    <t>3.9.6</t>
  </si>
  <si>
    <t>4. Réalisation d'une préparation radiopharmaceutique</t>
  </si>
  <si>
    <t>Je désinfecte les bouchons des flacons avec un antiseptique approprié ?</t>
  </si>
  <si>
    <t>Avant toute mesure, je sélectionne le bon isotope sur l'activimètre ?</t>
  </si>
  <si>
    <t>J'enregistre l'activité, le volume, la date et l'heure de préparation ?</t>
  </si>
  <si>
    <t>J'enregistre la date et l'heure de péremption de la préparation ?</t>
  </si>
  <si>
    <t>J'enregistre la dénomination et le numéro de lot de la préparation ?</t>
  </si>
  <si>
    <t>L'éluat que j'utilise, est compatible avec les préconisations d'utilisation de la trousse (heure d'élution, dernière élution du générateur…) ?</t>
  </si>
  <si>
    <t>J'utilise un éluat d'activité volumique adaptée ?</t>
  </si>
  <si>
    <t>J'équilibre les pressions ?</t>
  </si>
  <si>
    <t>Je respecte les conditions et la durée de conservation de la préparation ?</t>
  </si>
  <si>
    <t>Je fais en sorte que le délai entre la mesure de l'activité et la préparation soit le plus court possible ?</t>
  </si>
  <si>
    <t>Je réalise toujours une seule préparation à la fois ?</t>
  </si>
  <si>
    <t>Entre 2 préparations, je jette les ampoules de diluant entamées (NaCl, eau PPI…) ?</t>
  </si>
  <si>
    <t>4.17</t>
  </si>
  <si>
    <t>4.18</t>
  </si>
  <si>
    <t>4.19</t>
  </si>
  <si>
    <t>4.20</t>
  </si>
  <si>
    <t>4.21</t>
  </si>
  <si>
    <t>4.23</t>
  </si>
  <si>
    <t>4.24</t>
  </si>
  <si>
    <t>4.25</t>
  </si>
  <si>
    <t>4.27</t>
  </si>
  <si>
    <t>4.28</t>
  </si>
  <si>
    <t>4.29</t>
  </si>
  <si>
    <t>Je positionne le flacon dans un protège-flacon adapté ?</t>
  </si>
  <si>
    <t>J'étiquette la préparation dès qu'elle est terminée, selon la réglementation ?</t>
  </si>
  <si>
    <t>5. Réalisation et dispensation d'une seringue de MRP</t>
  </si>
  <si>
    <t>Je vérifie que l'activité prescrite soit cohérente avant de démarrer ?</t>
  </si>
  <si>
    <t>Je prépare mes seringues uniquement à partir d'une préparation ou d'un produit prêt à l'emploi libéré conforme par le radiopharmacien ?</t>
  </si>
  <si>
    <t>J'agite le produit avant prélèvement, si besoin (ex: macroagrégats d'albumine) ?</t>
  </si>
  <si>
    <t>J'enregistre l'activité, la date et heure de mise en seringue, la date et heure de péremption ainsi que le volume de la seringue ?</t>
  </si>
  <si>
    <t>J'étiquette la seringue immédiatement après la validation de l'activité ?</t>
  </si>
  <si>
    <t>L'activité dispensée correspond à l'activité prescrite (+/-10%) ?</t>
  </si>
  <si>
    <t>Je fais en sorte que le délai entre la mesure de l'activité et l'injection soit le plus court possible ?</t>
  </si>
  <si>
    <t>Je jette l'aiguille de prélèvement car elle ne soit pas être utilisée pour l'injection ?</t>
  </si>
  <si>
    <t>Je positionne chaque seringue dans un protège-seringue adapté ?</t>
  </si>
  <si>
    <t>Je positionne les seringues dans des valisettes plombées ?</t>
  </si>
  <si>
    <t>J'étiquette la valisette plombée ?</t>
  </si>
  <si>
    <t>5.4</t>
  </si>
  <si>
    <t>5.9</t>
  </si>
  <si>
    <t>5.10</t>
  </si>
  <si>
    <t>5.11</t>
  </si>
  <si>
    <t>5.12</t>
  </si>
  <si>
    <t>5.14</t>
  </si>
  <si>
    <t>5.16</t>
  </si>
  <si>
    <t>5.17</t>
  </si>
  <si>
    <t>5.18</t>
  </si>
  <si>
    <t>5.19</t>
  </si>
  <si>
    <t>5.20</t>
  </si>
  <si>
    <t>5.22</t>
  </si>
  <si>
    <t>5.23</t>
  </si>
  <si>
    <t>5.24</t>
  </si>
  <si>
    <t>5.25</t>
  </si>
  <si>
    <t>5.26</t>
  </si>
  <si>
    <t>5.27</t>
  </si>
  <si>
    <t>6. Dispensation d'une gélule d'iode 131</t>
  </si>
  <si>
    <t>Je vérifie que l'activité et la date de calibration de l'étiquette du fournisseur soit conforme à la prescription ?</t>
  </si>
  <si>
    <t>Je contrôle et j'enregistre l'activité de la gélule à l'activimètre ?</t>
  </si>
  <si>
    <t>7. Gestion des déchets</t>
  </si>
  <si>
    <t>Je dispense la gélule d'iode uniquement sur prescription nominative et après validation pharmaceutique ?</t>
  </si>
  <si>
    <t>Je dispense la gélule d'iode dans son emballage blindé ?</t>
  </si>
  <si>
    <t>6.5</t>
  </si>
  <si>
    <t>7.1</t>
  </si>
  <si>
    <t>7.2</t>
  </si>
  <si>
    <t>Je jette dans une poubelle classique, tout déchet non coupant et non susceptible d'être contaminé ?</t>
  </si>
  <si>
    <t>Concernant les déchets radioactifs, je les trie par type de radioélément et je les jette dans la poubelle plombée appropriée ?</t>
  </si>
  <si>
    <t>7.3</t>
  </si>
  <si>
    <t>7.4</t>
  </si>
  <si>
    <t>Je m'assure que le temps de mise en décroissance avant renvoi est conforme aux spécifications du fournisseur ?</t>
  </si>
  <si>
    <t>J'effectue les mesures de non-contamination selon la procédure adéquate ?</t>
  </si>
  <si>
    <t>8.1</t>
  </si>
  <si>
    <t>8.2</t>
  </si>
  <si>
    <t>8.3</t>
  </si>
  <si>
    <t>8.4</t>
  </si>
  <si>
    <t>8.5</t>
  </si>
  <si>
    <t>8.6</t>
  </si>
  <si>
    <t>9. Retour des containers blindés TEP</t>
  </si>
  <si>
    <t>9.1</t>
  </si>
  <si>
    <t>9.2</t>
  </si>
  <si>
    <t>9.3</t>
  </si>
  <si>
    <t>9.4</t>
  </si>
  <si>
    <t>9.5</t>
  </si>
  <si>
    <t>J'effectue les mesures de débit de doses, selon la procédure adéquate ?</t>
  </si>
  <si>
    <t>Je date et je signe les documents de retour ?</t>
  </si>
  <si>
    <t>Je vérifie que le numéro UN2908 est présent (gravé ou étiqueté) des 2 côtés du colis ?</t>
  </si>
  <si>
    <t>Je m'assure que tout signe de radioactivité est enlevé des containers de transport ?</t>
  </si>
  <si>
    <t>Je vérifie qu'il n'y a plus aucun flacon dans le container avant de le retourner ?</t>
  </si>
  <si>
    <t>1. Entrée dans le laboratoire de préparation des médicaments radiopharmaceutiques</t>
  </si>
  <si>
    <t>La 1ère chose que je fait en pénétrant dans le laboratoire est de m'équiper de gants à usage unique ?</t>
  </si>
  <si>
    <t>J'effectue systématiquement une friction hydro-alcoolique de 30s ou un lavage des mains simple (+ désinfection bague dosimétrique) avant d'entrer dans le laboratoire ?</t>
  </si>
  <si>
    <t>Quand je retire les gants à usage unique, j'évite le contact avec la surface externe pour éviter une contamination radioactive ?</t>
  </si>
  <si>
    <t>Je manipule avec des gants à usage unique ?</t>
  </si>
  <si>
    <t>Je change les gants de l'enceinte au moins 2 fois par semaine ?</t>
  </si>
  <si>
    <t>J'allume systématiquement la ventilation de l'enceinte avant de commencer à manipuler ?</t>
  </si>
  <si>
    <t>Je respecte la position des générateurs dans l'enceinte en fonction de leur date de calibration ?</t>
  </si>
  <si>
    <t>j'attends environ 1 minute (pour une élution totale) ?</t>
  </si>
  <si>
    <t>je le positionne dans un protège-flacon adapté ?</t>
  </si>
  <si>
    <t>Je manipule à l'aide de pinces adaptées ?</t>
  </si>
  <si>
    <t>Avant une mesure, je vérifie que le bon isotope soit sélectionné sur l'activimètre ?</t>
  </si>
  <si>
    <t>J'enregistre le numéro de lot de l'éluat ?</t>
  </si>
  <si>
    <t>Je vérifie le nom, le numéro de lot, et la DLU de la trousse, de l'éluat/précurseur utilisé ?</t>
  </si>
  <si>
    <t>J'attends suffisamment avant de donner le produit à contrôler / à utiliser ?</t>
  </si>
  <si>
    <t>Je mesure toujours l'activité prélevée ?</t>
  </si>
  <si>
    <t>Si nécessaire, je dilue la préparation à la fin du marquage avec un solvant adapté ?</t>
  </si>
  <si>
    <t>Je contrôle l'aspect, la couleur et la limpidité de la préparation ?</t>
  </si>
  <si>
    <t>Je respecte les volumes et les activités recommandés par les procédures de préparation en vigueur (GED) ?</t>
  </si>
  <si>
    <t>Je vérifie et j'enregistre le nom, le numéro de lot, l'heure et la date de péremption de la préparation ou du MRP prêt à l'emploi à conditionner ?</t>
  </si>
  <si>
    <t>Je prélève toujours avec des seringues équipées de protège-seringue et à l'aide d'une pince ?</t>
  </si>
  <si>
    <t>J'utilise une aiguille de longueur adaptée pour le prélèvement du produit en respectant les conditions d'aseptie ?</t>
  </si>
  <si>
    <t>Je n'utilise le même diluant que pour diluer les seringues issues d'une même préparation ? (1 dosette de sérum physiologique par préparation)</t>
  </si>
  <si>
    <t>Quand je dispense, une seule préparation est présente sur le plan de travail, les autres sont stockées à l'écart ?</t>
  </si>
  <si>
    <t>Je mesure toujours l'activité obtenue ?</t>
  </si>
  <si>
    <t>5.7</t>
  </si>
  <si>
    <t>5.8</t>
  </si>
  <si>
    <t>5.13</t>
  </si>
  <si>
    <t>5.15</t>
  </si>
  <si>
    <t>4.22</t>
  </si>
  <si>
    <t>4.26</t>
  </si>
  <si>
    <t>5.21</t>
  </si>
  <si>
    <t>Seuls les éléments utiles à la préparation sont présents dans l'enceinte ?</t>
  </si>
  <si>
    <t>Je manipule avec des gants adaptés à ma taille et à l'enceinte (permettant de maintenir celle-ci en dépression) ?</t>
  </si>
  <si>
    <t>En fin d'activité, je retire de l'enceinte, l'ensemble des éléments non indispensables pour permettre le bionettoyage ?</t>
  </si>
  <si>
    <t>J'évite de manipuler des produits TEP avec le tablier plombé ?</t>
  </si>
  <si>
    <t>je contrôle l'aspect, la couleur et la limpidité de l'éluat ?</t>
  </si>
  <si>
    <t>Seuls les éléments utiles à la dispensation des seringues, sont présents dans l'enceinte ?</t>
  </si>
  <si>
    <t>Je jette tout matériel susceptible d'être contaminé dans un collecteur DASRI plombé ?</t>
  </si>
  <si>
    <t>J'enregistre la composition quantitative complète de la préparation ?</t>
  </si>
  <si>
    <t>3. Elution d'un générateur de 99Mo/99mTc</t>
  </si>
  <si>
    <t xml:space="preserve">  &gt; Auto-évaluation sur les pratiques de préparation des Manipulateur en Electro-Radiologie Médicale </t>
  </si>
  <si>
    <t xml:space="preserve">                 &gt; Auto-évaluation sur les pratiques de préparation 
des
 Manipulateur en Electro-Radiologie Médicale (MERM)
</t>
  </si>
  <si>
    <t>Les emballages sont pelés, et non déchirés ?</t>
  </si>
  <si>
    <t>5.5</t>
  </si>
  <si>
    <t>Quand je ne manipule pas, je prends bien soin de fermer les portes de l'enceinte (y compris les ronds de gants avec obturateurs blindés) ?</t>
  </si>
  <si>
    <t>Je nettoie le plan de travail entre les différents types de préparation ?</t>
  </si>
  <si>
    <t>5.28</t>
  </si>
  <si>
    <t>Et ce dispositif est toujours identifié comme étant la poubelle ?</t>
  </si>
  <si>
    <t>entre 2 élutions, l'aiguille de sortie de colonne du générateur est recouverte du flacon stérile de protection ?</t>
  </si>
  <si>
    <t xml:space="preserve">je désinfecte systématiquement les bouchons des flacons avec un antiseptique approprié ? </t>
  </si>
  <si>
    <t>Je contrôle que le destinataire et l'expéditeur sont bien identifiés sur le colis et/ou la feuille de retour   ?</t>
  </si>
  <si>
    <t>Je contrôle que le destinataire et l'expéditeur sont correctement identifiés sur la feuille de retour  (1 feuille différente par laboratoire) ?</t>
  </si>
  <si>
    <t>je remplace le flacon stérile de protection de l'aiguille par le flacon d'éluat ?</t>
  </si>
  <si>
    <r>
      <t xml:space="preserve">8. Retour des générateurs décrus </t>
    </r>
    <r>
      <rPr>
        <b/>
        <vertAlign val="superscript"/>
        <sz val="14"/>
        <color indexed="9"/>
        <rFont val="Arial"/>
        <family val="2"/>
      </rPr>
      <t>99</t>
    </r>
    <r>
      <rPr>
        <b/>
        <sz val="14"/>
        <color indexed="9"/>
        <rFont val="Arial"/>
        <family val="2"/>
      </rPr>
      <t>Mo/</t>
    </r>
    <r>
      <rPr>
        <b/>
        <vertAlign val="superscript"/>
        <sz val="14"/>
        <color indexed="9"/>
        <rFont val="Arial"/>
        <family val="2"/>
      </rPr>
      <t>99m</t>
    </r>
    <r>
      <rPr>
        <b/>
        <sz val="14"/>
        <color indexed="9"/>
        <rFont val="Arial"/>
        <family val="2"/>
      </rPr>
      <t xml:space="preserve">Tc et </t>
    </r>
    <r>
      <rPr>
        <b/>
        <vertAlign val="superscript"/>
        <sz val="14"/>
        <color indexed="9"/>
        <rFont val="Arial"/>
        <family val="2"/>
      </rPr>
      <t>81</t>
    </r>
    <r>
      <rPr>
        <b/>
        <sz val="14"/>
        <color indexed="9"/>
        <rFont val="Arial"/>
        <family val="2"/>
      </rPr>
      <t>Rb/</t>
    </r>
    <r>
      <rPr>
        <b/>
        <vertAlign val="superscript"/>
        <sz val="14"/>
        <color indexed="9"/>
        <rFont val="Arial"/>
        <family val="2"/>
      </rPr>
      <t>81</t>
    </r>
    <r>
      <rPr>
        <b/>
        <sz val="14"/>
        <color indexed="9"/>
        <rFont val="Arial"/>
        <family val="2"/>
      </rPr>
      <t>mKr</t>
    </r>
  </si>
  <si>
    <t>Je respecte les modalités de préparation validées par les radiopharmaciens (respect des procédures : température et temps de chauffage, temps d'agitation …) ?</t>
  </si>
  <si>
    <t>6.6</t>
  </si>
  <si>
    <t>Je m'assure que le temps de mise en décroissance avant renvoi est respecté (au moins 12h) ?</t>
  </si>
  <si>
    <t>Je vérifie la non-contamination de l'activimètre (valeur du bruit de fond non significative), le cas échéant, je connais la procédure à suivre ?</t>
  </si>
  <si>
    <t>Bonnes Pratiques de Pharmacie Hospitalière</t>
  </si>
  <si>
    <t>Bonnes Pratiques de Préparation</t>
  </si>
  <si>
    <r>
      <t xml:space="preserve">Guide méthodologique HAS "Démarche qualité en médecine nucléaire </t>
    </r>
    <r>
      <rPr>
        <i/>
        <sz val="10"/>
        <rFont val="Arial"/>
        <family val="2"/>
      </rPr>
      <t>in vivo</t>
    </r>
    <r>
      <rPr>
        <sz val="10"/>
        <rFont val="Arial"/>
        <family val="2"/>
      </rPr>
      <t>"</t>
    </r>
  </si>
  <si>
    <t>Damien Peyronnet, Françoise Lemonnier, Marion Cotta, Coraline James, Chloé Guineau, Céline Bouglé</t>
  </si>
  <si>
    <t>Législation ASN</t>
  </si>
  <si>
    <t>Temps consacré au questionnaire</t>
  </si>
  <si>
    <t>Code de la Santé Publique</t>
  </si>
  <si>
    <t>Ce questionnaire est destiné aux MERM exerçant au sein d'un service médecine nucléaire.</t>
  </si>
  <si>
    <t>&gt;   &gt; Auto-évaluation sur les pratiques de préparation 
des Manipulateur en Electro-Radiologie Médicale 
Questionnaire PUI</t>
  </si>
  <si>
    <r>
      <t xml:space="preserve">&gt;&gt;Votre Grille d'autoévaluation  -  </t>
    </r>
    <r>
      <rPr>
        <sz val="10"/>
        <color indexed="10"/>
        <rFont val="Arial"/>
        <family val="2"/>
      </rPr>
      <t xml:space="preserve">Attention : il est impératif de répondre à l'intégralité des questions afin d'obtenir des résultats </t>
    </r>
    <r>
      <rPr>
        <u val="single"/>
        <sz val="10"/>
        <color indexed="10"/>
        <rFont val="Arial"/>
        <family val="2"/>
      </rPr>
      <t>valides</t>
    </r>
    <r>
      <rPr>
        <sz val="10"/>
        <color indexed="10"/>
        <rFont val="Arial"/>
        <family val="2"/>
      </rPr>
      <t xml:space="preserve"> dans l'onglet "Synthèse".</t>
    </r>
  </si>
  <si>
    <r>
      <t xml:space="preserve">3. Elution d'un générateur de </t>
    </r>
    <r>
      <rPr>
        <vertAlign val="superscript"/>
        <sz val="10"/>
        <color indexed="9"/>
        <rFont val="Arial"/>
        <family val="2"/>
      </rPr>
      <t>99</t>
    </r>
    <r>
      <rPr>
        <sz val="10"/>
        <color indexed="9"/>
        <rFont val="Arial"/>
        <family val="2"/>
      </rPr>
      <t>Mo/</t>
    </r>
    <r>
      <rPr>
        <vertAlign val="superscript"/>
        <sz val="10"/>
        <color indexed="9"/>
        <rFont val="Arial"/>
        <family val="2"/>
      </rPr>
      <t>99m</t>
    </r>
    <r>
      <rPr>
        <sz val="10"/>
        <color indexed="9"/>
        <rFont val="Arial"/>
        <family val="2"/>
      </rPr>
      <t>Tc</t>
    </r>
  </si>
  <si>
    <r>
      <t>Je vérifie et enregistre le numéro de lot et la date d'expiration du générateur à éluer ? (au moment de la réception sur GERA</t>
    </r>
    <r>
      <rPr>
        <sz val="10"/>
        <color indexed="62"/>
        <rFont val="Calibri"/>
        <family val="2"/>
      </rPr>
      <t>®</t>
    </r>
    <r>
      <rPr>
        <sz val="6.8"/>
        <color indexed="62"/>
        <rFont val="Arial"/>
        <family val="2"/>
      </rPr>
      <t>)</t>
    </r>
  </si>
  <si>
    <r>
      <t>Je choisis les produits dont la péremption est la plus proche (apparaît en haut dans GERA</t>
    </r>
    <r>
      <rPr>
        <sz val="10"/>
        <color indexed="62"/>
        <rFont val="Calibri"/>
        <family val="2"/>
      </rPr>
      <t>®</t>
    </r>
    <r>
      <rPr>
        <sz val="10"/>
        <color indexed="62"/>
        <rFont val="Arial"/>
        <family val="2"/>
      </rPr>
      <t>) ?</t>
    </r>
  </si>
  <si>
    <r>
      <t xml:space="preserve">8. Retour des générateurs décrus </t>
    </r>
    <r>
      <rPr>
        <vertAlign val="superscript"/>
        <sz val="10"/>
        <color indexed="9"/>
        <rFont val="Arial"/>
        <family val="2"/>
      </rPr>
      <t>99</t>
    </r>
    <r>
      <rPr>
        <sz val="10"/>
        <color indexed="9"/>
        <rFont val="Arial"/>
        <family val="2"/>
      </rPr>
      <t>Mo/</t>
    </r>
    <r>
      <rPr>
        <vertAlign val="superscript"/>
        <sz val="10"/>
        <color indexed="9"/>
        <rFont val="Arial"/>
        <family val="2"/>
      </rPr>
      <t>99m</t>
    </r>
    <r>
      <rPr>
        <sz val="10"/>
        <color indexed="9"/>
        <rFont val="Arial"/>
        <family val="2"/>
      </rPr>
      <t xml:space="preserve">Tc et </t>
    </r>
    <r>
      <rPr>
        <vertAlign val="superscript"/>
        <sz val="10"/>
        <color indexed="9"/>
        <rFont val="Arial"/>
        <family val="2"/>
      </rPr>
      <t>81</t>
    </r>
    <r>
      <rPr>
        <sz val="10"/>
        <color indexed="9"/>
        <rFont val="Arial"/>
        <family val="2"/>
      </rPr>
      <t>Rb/</t>
    </r>
    <r>
      <rPr>
        <vertAlign val="superscript"/>
        <sz val="10"/>
        <color indexed="9"/>
        <rFont val="Arial"/>
        <family val="2"/>
      </rPr>
      <t>81m</t>
    </r>
    <r>
      <rPr>
        <sz val="10"/>
        <color indexed="9"/>
        <rFont val="Arial"/>
        <family val="2"/>
      </rPr>
      <t>Kr</t>
    </r>
  </si>
  <si>
    <t>Cette grille doit impérativement être enregistrée au format excel.</t>
  </si>
  <si>
    <t>Je vérifie que l'étiquetage de retour UN2910 est accolé au contenant et que les trèfles radioactifs ne sont plus visibles ?</t>
  </si>
  <si>
    <r>
      <t>Quand je suis d'élution, la session GERA</t>
    </r>
    <r>
      <rPr>
        <sz val="10"/>
        <color indexed="62"/>
        <rFont val="Calibri"/>
        <family val="2"/>
      </rPr>
      <t>®</t>
    </r>
    <r>
      <rPr>
        <sz val="8"/>
        <color indexed="62"/>
        <rFont val="Arial"/>
        <family val="2"/>
      </rPr>
      <t xml:space="preserve"> est allumée sous mon nom ?</t>
    </r>
  </si>
  <si>
    <r>
      <t xml:space="preserve">J'évalue les activités et les volumes de </t>
    </r>
    <r>
      <rPr>
        <vertAlign val="superscript"/>
        <sz val="10"/>
        <color indexed="62"/>
        <rFont val="Arial"/>
        <family val="2"/>
      </rPr>
      <t>99m</t>
    </r>
    <r>
      <rPr>
        <sz val="8"/>
        <color indexed="62"/>
        <rFont val="Arial"/>
        <family val="2"/>
      </rPr>
      <t>Tc à éluer avant de démarrer l'activité ?</t>
    </r>
  </si>
  <si>
    <t>6.7</t>
  </si>
  <si>
    <t>Je me place derrière un paravent pour dispenser la gélule d'iode ?</t>
  </si>
  <si>
    <r>
      <t xml:space="preserve">Revoir les formations </t>
    </r>
    <r>
      <rPr>
        <b/>
        <sz val="10"/>
        <color indexed="8"/>
        <rFont val="Arial"/>
        <family val="2"/>
      </rPr>
      <t>théorique</t>
    </r>
    <r>
      <rPr>
        <sz val="10"/>
        <color indexed="8"/>
        <rFont val="Arial"/>
        <family val="2"/>
      </rPr>
      <t xml:space="preserve"> et</t>
    </r>
    <r>
      <rPr>
        <b/>
        <sz val="10"/>
        <color indexed="8"/>
        <rFont val="Arial"/>
        <family val="2"/>
      </rPr>
      <t xml:space="preserve"> pratique </t>
    </r>
    <r>
      <rPr>
        <sz val="10"/>
        <color indexed="8"/>
        <rFont val="Arial"/>
        <family val="2"/>
      </rPr>
      <t>concernant l'item "Entrée dans le laboratoire de préparation des médicaments radiopharmaceutiques"</t>
    </r>
  </si>
  <si>
    <r>
      <t xml:space="preserve">Revoir la formation </t>
    </r>
    <r>
      <rPr>
        <b/>
        <sz val="10"/>
        <color indexed="8"/>
        <rFont val="Arial"/>
        <family val="2"/>
      </rPr>
      <t>théorique</t>
    </r>
    <r>
      <rPr>
        <sz val="10"/>
        <color indexed="8"/>
        <rFont val="Arial"/>
        <family val="2"/>
      </rPr>
      <t xml:space="preserve"> concernant l'item "Entrée dans le laboratoire de préparation des médicaments radiopharmaceutiques"</t>
    </r>
  </si>
  <si>
    <r>
      <t>Revoir la formation</t>
    </r>
    <r>
      <rPr>
        <b/>
        <sz val="10"/>
        <color indexed="8"/>
        <rFont val="Arial"/>
        <family val="2"/>
      </rPr>
      <t xml:space="preserve"> théorique </t>
    </r>
    <r>
      <rPr>
        <sz val="10"/>
        <color indexed="8"/>
        <rFont val="Arial"/>
        <family val="2"/>
      </rPr>
      <t>concernant l'item "Entrée dans le laboratoire de préparation des médicaments radiopharmaceutiques"</t>
    </r>
  </si>
  <si>
    <r>
      <t>Revoir la formation</t>
    </r>
    <r>
      <rPr>
        <b/>
        <sz val="10"/>
        <color indexed="8"/>
        <rFont val="Arial"/>
        <family val="2"/>
      </rPr>
      <t xml:space="preserve"> théorique</t>
    </r>
    <r>
      <rPr>
        <sz val="10"/>
        <color indexed="8"/>
        <rFont val="Arial"/>
        <family val="2"/>
      </rPr>
      <t xml:space="preserve"> concernant l'item "Organisation de l'activité et du plan de travail"</t>
    </r>
  </si>
  <si>
    <r>
      <t xml:space="preserve">Revoir la formation </t>
    </r>
    <r>
      <rPr>
        <b/>
        <sz val="10"/>
        <color indexed="8"/>
        <rFont val="Arial"/>
        <family val="2"/>
      </rPr>
      <t>théorique</t>
    </r>
    <r>
      <rPr>
        <sz val="10"/>
        <color indexed="8"/>
        <rFont val="Arial"/>
        <family val="2"/>
      </rPr>
      <t xml:space="preserve"> concernant l'item "Organisation de l'activité et du plan de travail"</t>
    </r>
  </si>
  <si>
    <r>
      <t xml:space="preserve">Revoir la formation </t>
    </r>
    <r>
      <rPr>
        <b/>
        <sz val="10"/>
        <color indexed="8"/>
        <rFont val="Arial"/>
        <family val="2"/>
      </rPr>
      <t xml:space="preserve">théorique </t>
    </r>
    <r>
      <rPr>
        <sz val="10"/>
        <color indexed="8"/>
        <rFont val="Arial"/>
        <family val="2"/>
      </rPr>
      <t>concernant l'item "Organisation de l'activité et du plan de travail"</t>
    </r>
  </si>
  <si>
    <r>
      <t>Revoir les formations</t>
    </r>
    <r>
      <rPr>
        <b/>
        <sz val="10"/>
        <color indexed="8"/>
        <rFont val="Arial"/>
        <family val="2"/>
      </rPr>
      <t xml:space="preserve"> théorique</t>
    </r>
    <r>
      <rPr>
        <sz val="10"/>
        <color indexed="8"/>
        <rFont val="Arial"/>
        <family val="2"/>
      </rPr>
      <t xml:space="preserve"> et</t>
    </r>
    <r>
      <rPr>
        <b/>
        <sz val="10"/>
        <color indexed="8"/>
        <rFont val="Arial"/>
        <family val="2"/>
      </rPr>
      <t xml:space="preserve"> pratique</t>
    </r>
    <r>
      <rPr>
        <sz val="10"/>
        <color indexed="8"/>
        <rFont val="Arial"/>
        <family val="2"/>
      </rPr>
      <t xml:space="preserve"> concernant l'item "Elution d'un générateur de 99Mo/99mTc"</t>
    </r>
  </si>
  <si>
    <r>
      <t xml:space="preserve">Revoir la formation </t>
    </r>
    <r>
      <rPr>
        <b/>
        <sz val="10"/>
        <color indexed="8"/>
        <rFont val="Arial"/>
        <family val="2"/>
      </rPr>
      <t>théorique</t>
    </r>
    <r>
      <rPr>
        <sz val="10"/>
        <color indexed="8"/>
        <rFont val="Arial"/>
        <family val="2"/>
      </rPr>
      <t xml:space="preserve"> concernant l'item "Elution d'un générateur de 99Mo/99mTc"</t>
    </r>
  </si>
  <si>
    <r>
      <t xml:space="preserve">Revoir la formation </t>
    </r>
    <r>
      <rPr>
        <b/>
        <sz val="10"/>
        <color indexed="8"/>
        <rFont val="Arial"/>
        <family val="2"/>
      </rPr>
      <t>théorique</t>
    </r>
    <r>
      <rPr>
        <sz val="10"/>
        <color indexed="8"/>
        <rFont val="Arial"/>
        <family val="2"/>
      </rPr>
      <t xml:space="preserve">  concernant l'item "Réalisation d'une préparation radiopharmaceutique"</t>
    </r>
  </si>
  <si>
    <r>
      <t xml:space="preserve">Revoir les formations </t>
    </r>
    <r>
      <rPr>
        <b/>
        <sz val="10"/>
        <color indexed="8"/>
        <rFont val="Arial"/>
        <family val="2"/>
      </rPr>
      <t>théorique</t>
    </r>
    <r>
      <rPr>
        <sz val="10"/>
        <color indexed="8"/>
        <rFont val="Arial"/>
        <family val="2"/>
      </rPr>
      <t xml:space="preserve"> et </t>
    </r>
    <r>
      <rPr>
        <b/>
        <sz val="10"/>
        <color indexed="8"/>
        <rFont val="Arial"/>
        <family val="2"/>
      </rPr>
      <t>pratique</t>
    </r>
    <r>
      <rPr>
        <sz val="10"/>
        <color indexed="8"/>
        <rFont val="Arial"/>
        <family val="2"/>
      </rPr>
      <t xml:space="preserve"> concernant l'item "Réalisation d'une préparation radiopharmaceutique"</t>
    </r>
  </si>
  <si>
    <r>
      <t>Revoir la formation</t>
    </r>
    <r>
      <rPr>
        <b/>
        <sz val="10"/>
        <color indexed="8"/>
        <rFont val="Arial"/>
        <family val="2"/>
      </rPr>
      <t xml:space="preserve"> théorique </t>
    </r>
    <r>
      <rPr>
        <sz val="10"/>
        <color indexed="8"/>
        <rFont val="Arial"/>
        <family val="2"/>
      </rPr>
      <t>concernant l'item "Réalisation d'une préparation radiopharmaceutique"</t>
    </r>
  </si>
  <si>
    <r>
      <t>Revoir les formations</t>
    </r>
    <r>
      <rPr>
        <b/>
        <sz val="10"/>
        <color indexed="8"/>
        <rFont val="Arial"/>
        <family val="2"/>
      </rPr>
      <t xml:space="preserve"> théorique </t>
    </r>
    <r>
      <rPr>
        <sz val="10"/>
        <color indexed="8"/>
        <rFont val="Arial"/>
        <family val="2"/>
      </rPr>
      <t xml:space="preserve">et </t>
    </r>
    <r>
      <rPr>
        <b/>
        <sz val="10"/>
        <color indexed="8"/>
        <rFont val="Arial"/>
        <family val="2"/>
      </rPr>
      <t xml:space="preserve">pratique </t>
    </r>
    <r>
      <rPr>
        <sz val="10"/>
        <color indexed="8"/>
        <rFont val="Arial"/>
        <family val="2"/>
      </rPr>
      <t>concernant l'item "Réalisation et dispensation d'une seringue de MRP"</t>
    </r>
  </si>
  <si>
    <r>
      <t xml:space="preserve">Revoir la formation </t>
    </r>
    <r>
      <rPr>
        <b/>
        <sz val="10"/>
        <color indexed="8"/>
        <rFont val="Arial"/>
        <family val="2"/>
      </rPr>
      <t>théorique</t>
    </r>
    <r>
      <rPr>
        <sz val="10"/>
        <color indexed="8"/>
        <rFont val="Arial"/>
        <family val="2"/>
      </rPr>
      <t xml:space="preserve"> concernant l'item "Réalisation et dispensation d'une seringue de MRP"</t>
    </r>
  </si>
  <si>
    <r>
      <t xml:space="preserve">Revoir les formations </t>
    </r>
    <r>
      <rPr>
        <b/>
        <sz val="10"/>
        <color indexed="8"/>
        <rFont val="Arial"/>
        <family val="2"/>
      </rPr>
      <t>théorique</t>
    </r>
    <r>
      <rPr>
        <sz val="10"/>
        <color indexed="8"/>
        <rFont val="Arial"/>
        <family val="2"/>
      </rPr>
      <t xml:space="preserve"> et </t>
    </r>
    <r>
      <rPr>
        <b/>
        <sz val="10"/>
        <color indexed="8"/>
        <rFont val="Arial"/>
        <family val="2"/>
      </rPr>
      <t xml:space="preserve">pratique </t>
    </r>
    <r>
      <rPr>
        <sz val="10"/>
        <color indexed="8"/>
        <rFont val="Arial"/>
        <family val="2"/>
      </rPr>
      <t>concernant l'item "Gestion des déchets"</t>
    </r>
  </si>
  <si>
    <r>
      <t>Revoir les formations</t>
    </r>
    <r>
      <rPr>
        <b/>
        <sz val="10"/>
        <color indexed="8"/>
        <rFont val="Arial"/>
        <family val="2"/>
      </rPr>
      <t xml:space="preserve"> théorique</t>
    </r>
    <r>
      <rPr>
        <sz val="10"/>
        <color indexed="8"/>
        <rFont val="Arial"/>
        <family val="2"/>
      </rPr>
      <t xml:space="preserve"> et </t>
    </r>
    <r>
      <rPr>
        <b/>
        <sz val="10"/>
        <color indexed="8"/>
        <rFont val="Arial"/>
        <family val="2"/>
      </rPr>
      <t>pratique</t>
    </r>
    <r>
      <rPr>
        <sz val="10"/>
        <color indexed="8"/>
        <rFont val="Arial"/>
        <family val="2"/>
      </rPr>
      <t xml:space="preserve"> concernant l'item "Retour des générateurs décrus"</t>
    </r>
  </si>
  <si>
    <r>
      <t xml:space="preserve">Revoir les formations </t>
    </r>
    <r>
      <rPr>
        <b/>
        <sz val="10"/>
        <color indexed="8"/>
        <rFont val="Arial"/>
        <family val="2"/>
      </rPr>
      <t>théorique</t>
    </r>
    <r>
      <rPr>
        <sz val="10"/>
        <color indexed="8"/>
        <rFont val="Arial"/>
        <family val="2"/>
      </rPr>
      <t xml:space="preserve"> et </t>
    </r>
    <r>
      <rPr>
        <b/>
        <sz val="10"/>
        <color indexed="8"/>
        <rFont val="Arial"/>
        <family val="2"/>
      </rPr>
      <t>pratique</t>
    </r>
    <r>
      <rPr>
        <sz val="10"/>
        <color indexed="8"/>
        <rFont val="Arial"/>
        <family val="2"/>
      </rPr>
      <t xml:space="preserve"> concernant l'item "Retour des containers blindés TEP"</t>
    </r>
  </si>
  <si>
    <r>
      <t xml:space="preserve">Revoir la formation </t>
    </r>
    <r>
      <rPr>
        <b/>
        <sz val="10"/>
        <color indexed="8"/>
        <rFont val="Arial"/>
        <family val="2"/>
      </rPr>
      <t>théorique</t>
    </r>
    <r>
      <rPr>
        <sz val="10"/>
        <color indexed="8"/>
        <rFont val="Arial"/>
        <family val="2"/>
      </rPr>
      <t xml:space="preserve"> concernant l'item "Gestion des déchets"</t>
    </r>
  </si>
  <si>
    <t>Je respecte toujours l'interdiction de pénétrer dans le laboratoire avec de la nourriture, de l'eau, des objets personnels, ou tout autre élément non nécessaire à la préparation ?</t>
  </si>
  <si>
    <t>Je m'interdit de manipuler si j'ai une plaie/coupure jugée trop importante ?</t>
  </si>
  <si>
    <t>Je sais que je ne dois jamais porter de bijoux (montre, alliance…) dans le laboratoire et je respecte cette norme ?</t>
  </si>
  <si>
    <t>Les grilles d'aspiration de l'enceinte sont toujours dégagées (je ne positionne jamais rien dessus) ?</t>
  </si>
  <si>
    <t>Je prépare des seringues nominatives uniquement si elles ont été prescrites par le medecin nucléaire puis validées par le radiopharmacien ? (hors urgence SVP)</t>
  </si>
  <si>
    <t>Je respecte le fait qu'il ne faille jamais sortir de l'enceinte une seringue non étiquetée ?</t>
  </si>
  <si>
    <t>Je transporte toujours les seringues au minimum dans une valisette plombée (+/- charriot), jamais à la main ?</t>
  </si>
  <si>
    <t>Je sais que je ne dois pas recapuchonner ni désadapter l'aiguille de la seringue avant de la jeter (et je ne le fais pas) ?</t>
  </si>
  <si>
    <t>Consignes</t>
  </si>
  <si>
    <t>jj/mm/aaaa</t>
  </si>
  <si>
    <r>
      <t xml:space="preserve">POTDEVIN-VERDIER J. </t>
    </r>
    <r>
      <rPr>
        <i/>
        <sz val="10"/>
        <rFont val="Arial"/>
        <family val="2"/>
      </rPr>
      <t xml:space="preserve">Evaluation des pratiques professionnelles en radiopharmacie et amélioration de la sécurité du médicament radiopharmaceutique au CHR de Metz-Thionville. </t>
    </r>
    <r>
      <rPr>
        <sz val="10"/>
        <rFont val="Arial"/>
        <family val="2"/>
      </rPr>
      <t>Université de Lorraine. Mémoire de DES de pharmacie hospitalière et des collectivités, 
2013, 187p.</t>
    </r>
  </si>
  <si>
    <t>Les items de ce questionnaire sont indépendants, ce qui explique la redondance de certaines questions.</t>
  </si>
  <si>
    <t>Vous pouvez répondre à ce questionnaire en plusieurs fois si vous le souhaitez.</t>
  </si>
  <si>
    <t>Il vous suffit de positionner la souris sur la case pour visualiser ce commentaire.</t>
  </si>
  <si>
    <t>Pensez à indiquer votre temps de réponse dans la case prévue à cet effet, à la fin du questionnaire.</t>
  </si>
  <si>
    <t>Les onglets "Synthèse" et "Résultat détaillé" vous proposerons une analyse de vos résultats 
à travers le pourcentage de risque que véhiculent vos pratiques, ainsi que la marche à suivre en fonction de vos réponses.</t>
  </si>
  <si>
    <t>La réponse "OUI" correspond toujours aux respect des Bonnes Pratiques.</t>
  </si>
  <si>
    <t>La réponse "NON" signifie un écart à ces exigences.</t>
  </si>
  <si>
    <t>Un entretien personnalisé avec un radiopharmacien vous sera proposé. Ce sera l'occasion d'un debriefing sur vos réponses négatives, vous fixerez ensemble les objectifs des actions correctives si nécessaire. Vos impressions et commentaires seront recueillis.</t>
  </si>
  <si>
    <t>Ce point devra être rediscuté avec un radiopharmacien.</t>
  </si>
  <si>
    <t>J'ouvre toujours l'emballage des gélules d'iode sous une enceinte ventilée afin de dégazer l'iode volatil ?</t>
  </si>
  <si>
    <t>Le nom du manipulateur (le vôtre) est tracé correctement ?</t>
  </si>
  <si>
    <t xml:space="preserve">Je m'assure que les conditions et la durée de conservation (1h30) des seringues sont respectées ? </t>
  </si>
  <si>
    <t>Je jette les matériaux coupants et les seringues dans les collecteurs DASRI "coupant-tranchant" plombé (boîte à aiguilles) ?</t>
  </si>
  <si>
    <t>Les informations inscrites sur l'étiquette (identité patient, produit, activité…) sont contrôlées avant la sortie des seringues du laboratoire ?</t>
  </si>
  <si>
    <t>Certaines questions sont assorties d'un commentaire, n'hésitez pas à prendre le temps pour le lire.</t>
  </si>
  <si>
    <t>L'existence d'un commentaire vous est indiquée par un signet rouge dans le coin supérieur droit de la case-réponse.</t>
  </si>
  <si>
    <t>Je désinfecte les bouchons des flacons avec un antiseptique approprié si mes pots plombés sont restés ouverts ?</t>
  </si>
  <si>
    <t xml:space="preserve">  &gt; Auto-évaluation sur les pratiques de préparation des Manipulateur en Electro-Radiologie Médicale 
</t>
  </si>
  <si>
    <r>
      <t xml:space="preserve">Revoir les formations </t>
    </r>
    <r>
      <rPr>
        <b/>
        <sz val="10"/>
        <color indexed="8"/>
        <rFont val="Arial"/>
        <family val="2"/>
      </rPr>
      <t>théorique</t>
    </r>
    <r>
      <rPr>
        <sz val="10"/>
        <color indexed="8"/>
        <rFont val="Arial"/>
        <family val="2"/>
      </rPr>
      <t xml:space="preserve"> et </t>
    </r>
    <r>
      <rPr>
        <b/>
        <sz val="10"/>
        <color indexed="8"/>
        <rFont val="Arial"/>
        <family val="2"/>
      </rPr>
      <t>pratique</t>
    </r>
    <r>
      <rPr>
        <sz val="10"/>
        <color indexed="8"/>
        <rFont val="Arial"/>
        <family val="2"/>
      </rPr>
      <t xml:space="preserve"> concernant l'item "Organisation de l'activité et du plan de travail"</t>
    </r>
  </si>
  <si>
    <t>J'utilise une aiguille de longueur adaptée pour le prélèvement du produit en respectant les conditions d'asepsie ?</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</si>
</sst>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 numFmtId="167" formatCode="[$-40C]dddd\ d\ mmmm\ yyyy"/>
  </numFmts>
  <fonts count="82">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name val="Calibri"/>
      <family val="2"/>
    </font>
    <font>
      <sz val="10"/>
      <name val="Calibri"/>
      <family val="2"/>
    </font>
    <font>
      <sz val="8"/>
      <name val="Tahoma"/>
      <family val="2"/>
    </font>
    <font>
      <b/>
      <sz val="8"/>
      <name val="Tahoma"/>
      <family val="2"/>
    </font>
    <font>
      <sz val="8"/>
      <name val="Arial"/>
      <family val="2"/>
    </font>
    <font>
      <sz val="36"/>
      <name val="Arial"/>
      <family val="2"/>
    </font>
    <font>
      <sz val="14"/>
      <name val="Arial"/>
      <family val="2"/>
    </font>
    <font>
      <b/>
      <sz val="8"/>
      <name val="Arial"/>
      <family val="2"/>
    </font>
    <font>
      <b/>
      <sz val="10"/>
      <name val="Arial"/>
      <family val="2"/>
    </font>
    <font>
      <b/>
      <sz val="12"/>
      <name val="Arial"/>
      <family val="2"/>
    </font>
    <font>
      <b/>
      <sz val="10"/>
      <color indexed="10"/>
      <name val="Arial"/>
      <family val="2"/>
    </font>
    <font>
      <b/>
      <u val="single"/>
      <sz val="10"/>
      <color indexed="10"/>
      <name val="Arial"/>
      <family val="2"/>
    </font>
    <font>
      <b/>
      <sz val="8"/>
      <color indexed="56"/>
      <name val="Arial"/>
      <family val="2"/>
    </font>
    <font>
      <b/>
      <sz val="8"/>
      <color indexed="10"/>
      <name val="Arial"/>
      <family val="2"/>
    </font>
    <font>
      <b/>
      <u val="single"/>
      <sz val="8"/>
      <name val="Tahoma"/>
      <family val="2"/>
    </font>
    <font>
      <b/>
      <sz val="10"/>
      <color indexed="9"/>
      <name val="Arial"/>
      <family val="2"/>
    </font>
    <font>
      <b/>
      <sz val="10"/>
      <color indexed="28"/>
      <name val="Arial"/>
      <family val="2"/>
    </font>
    <font>
      <strike/>
      <sz val="10"/>
      <name val="Arial"/>
      <family val="2"/>
    </font>
    <font>
      <sz val="9"/>
      <name val="Tahoma"/>
      <family val="2"/>
    </font>
    <font>
      <b/>
      <sz val="9"/>
      <name val="Tahoma"/>
      <family val="2"/>
    </font>
    <font>
      <b/>
      <sz val="14"/>
      <color indexed="9"/>
      <name val="Arial"/>
      <family val="2"/>
    </font>
    <font>
      <sz val="6.8"/>
      <color indexed="62"/>
      <name val="Arial"/>
      <family val="2"/>
    </font>
    <font>
      <b/>
      <vertAlign val="superscript"/>
      <sz val="14"/>
      <color indexed="9"/>
      <name val="Arial"/>
      <family val="2"/>
    </font>
    <font>
      <i/>
      <sz val="10"/>
      <name val="Arial"/>
      <family val="2"/>
    </font>
    <font>
      <sz val="10"/>
      <color indexed="9"/>
      <name val="Arial"/>
      <family val="2"/>
    </font>
    <font>
      <sz val="10"/>
      <color indexed="62"/>
      <name val="Arial"/>
      <family val="2"/>
    </font>
    <font>
      <b/>
      <sz val="14"/>
      <name val="Arial"/>
      <family val="2"/>
    </font>
    <font>
      <b/>
      <sz val="11"/>
      <name val="Arial"/>
      <family val="2"/>
    </font>
    <font>
      <sz val="10"/>
      <color indexed="10"/>
      <name val="Arial"/>
      <family val="2"/>
    </font>
    <font>
      <u val="single"/>
      <sz val="10"/>
      <color indexed="10"/>
      <name val="Arial"/>
      <family val="2"/>
    </font>
    <font>
      <sz val="10"/>
      <color indexed="62"/>
      <name val="Calibri"/>
      <family val="2"/>
    </font>
    <font>
      <vertAlign val="superscript"/>
      <sz val="10"/>
      <color indexed="9"/>
      <name val="Arial"/>
      <family val="2"/>
    </font>
    <font>
      <vertAlign val="superscript"/>
      <sz val="10"/>
      <color indexed="62"/>
      <name val="Arial"/>
      <family val="2"/>
    </font>
    <font>
      <sz val="9"/>
      <name val="Arial"/>
      <family val="2"/>
    </font>
    <font>
      <sz val="10"/>
      <color indexed="8"/>
      <name val="Arial"/>
      <family val="2"/>
    </font>
    <font>
      <b/>
      <sz val="10"/>
      <color indexed="8"/>
      <name val="Arial"/>
      <family val="2"/>
    </font>
    <font>
      <sz val="8"/>
      <color indexed="62"/>
      <name val="Arial"/>
      <family val="2"/>
    </font>
    <font>
      <sz val="10"/>
      <color indexed="24"/>
      <name val="Arial"/>
      <family val="2"/>
    </font>
    <font>
      <b/>
      <sz val="11"/>
      <color indexed="9"/>
      <name val="Arial"/>
      <family val="2"/>
    </font>
    <font>
      <b/>
      <sz val="10"/>
      <color indexed="24"/>
      <name val="Arial"/>
      <family val="2"/>
    </font>
    <font>
      <sz val="8"/>
      <color indexed="56"/>
      <name val="Arial"/>
      <family val="2"/>
    </font>
    <font>
      <b/>
      <i/>
      <sz val="8"/>
      <color indexed="10"/>
      <name val="Arial"/>
      <family val="2"/>
    </font>
    <font>
      <b/>
      <sz val="16"/>
      <color indexed="9"/>
      <name val="Arial"/>
      <family val="2"/>
    </font>
    <font>
      <sz val="10"/>
      <color indexed="8"/>
      <name val="Calibri"/>
      <family val="0"/>
    </font>
    <font>
      <b/>
      <sz val="10"/>
      <color indexed="56"/>
      <name val="Calibri"/>
      <family val="0"/>
    </font>
    <font>
      <sz val="12.85"/>
      <color indexed="8"/>
      <name val="Calibri"/>
      <family val="0"/>
    </font>
    <font>
      <sz val="7.1"/>
      <color indexed="8"/>
      <name val="Calibri"/>
      <family val="0"/>
    </font>
    <font>
      <sz val="10"/>
      <color theme="0"/>
      <name val="Arial"/>
      <family val="2"/>
    </font>
    <font>
      <b/>
      <sz val="14"/>
      <color theme="0"/>
      <name val="Arial"/>
      <family val="2"/>
    </font>
    <font>
      <b/>
      <sz val="8"/>
      <color rgb="FF002060"/>
      <name val="Arial"/>
      <family val="2"/>
    </font>
    <font>
      <b/>
      <sz val="10"/>
      <color rgb="FFFF0000"/>
      <name val="Arial"/>
      <family val="2"/>
    </font>
    <font>
      <sz val="10"/>
      <color rgb="FF0070C0"/>
      <name val="Arial"/>
      <family val="2"/>
    </font>
    <font>
      <b/>
      <sz val="11"/>
      <color theme="0"/>
      <name val="Arial"/>
      <family val="2"/>
    </font>
    <font>
      <b/>
      <sz val="10"/>
      <color rgb="FF0070C0"/>
      <name val="Arial"/>
      <family val="2"/>
    </font>
    <font>
      <b/>
      <sz val="10"/>
      <color theme="0"/>
      <name val="Arial"/>
      <family val="2"/>
    </font>
    <font>
      <b/>
      <sz val="10"/>
      <color rgb="FF92D050"/>
      <name val="Arial"/>
      <family val="2"/>
    </font>
    <font>
      <sz val="8"/>
      <color rgb="FF002060"/>
      <name val="Arial"/>
      <family val="2"/>
    </font>
    <font>
      <b/>
      <i/>
      <sz val="8"/>
      <color rgb="FFFF0000"/>
      <name val="Arial"/>
      <family val="2"/>
    </font>
    <font>
      <b/>
      <sz val="16"/>
      <color theme="0"/>
      <name val="Arial"/>
      <family val="2"/>
    </font>
    <font>
      <sz val="8"/>
      <color rgb="FF1F497D"/>
      <name val="Arial"/>
      <family val="2"/>
    </font>
    <font>
      <sz val="10"/>
      <color theme="1"/>
      <name val="Arial"/>
      <family val="2"/>
    </font>
    <font>
      <b/>
      <sz val="10"/>
      <color theme="1"/>
      <name val="Arial"/>
      <family val="2"/>
    </font>
    <font>
      <sz val="8"/>
      <color theme="3"/>
      <name val="Arial"/>
      <family val="2"/>
    </font>
    <font>
      <sz val="10"/>
      <color theme="3"/>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rgb="FF0070C0"/>
        <bgColor indexed="64"/>
      </patternFill>
    </fill>
    <fill>
      <patternFill patternType="solid">
        <fgColor rgb="FF92D050"/>
        <bgColor indexed="64"/>
      </patternFill>
    </fill>
    <fill>
      <patternFill patternType="solid">
        <fgColor theme="0" tint="-0.04997999966144562"/>
        <bgColor indexed="64"/>
      </patternFill>
    </fill>
    <fill>
      <patternFill patternType="solid">
        <fgColor rgb="FFFF0000"/>
        <bgColor indexed="64"/>
      </patternFill>
    </fill>
    <fill>
      <patternFill patternType="solid">
        <fgColor theme="5"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4" tint="0.7999799847602844"/>
        <bgColor indexed="64"/>
      </patternFill>
    </fill>
  </fills>
  <borders count="38">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22"/>
      </left>
      <right style="thick">
        <color rgb="FFFF0000"/>
      </right>
      <top style="thin">
        <color indexed="22"/>
      </top>
      <bottom style="thin">
        <color indexed="22"/>
      </bottom>
    </border>
    <border>
      <left style="thick">
        <color rgb="FF0070C0"/>
      </left>
      <right/>
      <top style="thick">
        <color rgb="FF0070C0"/>
      </top>
      <bottom style="thick">
        <color rgb="FF0070C0"/>
      </bottom>
    </border>
    <border>
      <left style="thick">
        <color rgb="FFFF0000"/>
      </left>
      <right style="thick">
        <color rgb="FFFF0000"/>
      </right>
      <top style="thick">
        <color rgb="FFFF0000"/>
      </top>
      <bottom style="thick">
        <color rgb="FFFF0000"/>
      </bottom>
    </border>
    <border>
      <left style="medium"/>
      <right>
        <color indexed="63"/>
      </right>
      <top style="medium"/>
      <bottom style="medium"/>
    </border>
    <border>
      <left style="medium">
        <color theme="1"/>
      </left>
      <right style="medium">
        <color theme="1"/>
      </right>
      <top style="medium">
        <color theme="1"/>
      </top>
      <bottom style="medium">
        <color theme="1"/>
      </bottom>
    </border>
    <border>
      <left style="medium">
        <color rgb="FF0070C0"/>
      </left>
      <right style="medium">
        <color rgb="FF0070C0"/>
      </right>
      <top style="medium">
        <color rgb="FF0070C0"/>
      </top>
      <bottom style="medium">
        <color rgb="FF0070C0"/>
      </bottom>
    </border>
    <border>
      <left>
        <color indexed="63"/>
      </left>
      <right style="medium">
        <color rgb="FFFF0000"/>
      </right>
      <top style="medium">
        <color rgb="FFFF0000"/>
      </top>
      <bottom style="medium">
        <color rgb="FFFF0000"/>
      </bottom>
    </border>
    <border>
      <left style="thin"/>
      <right>
        <color indexed="63"/>
      </right>
      <top style="thin"/>
      <bottom style="thin"/>
    </border>
    <border>
      <left>
        <color indexed="63"/>
      </left>
      <right style="thin"/>
      <top style="thin"/>
      <bottom style="thin"/>
    </border>
    <border>
      <left style="thick">
        <color rgb="FFFF0000"/>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color indexed="63"/>
      </left>
      <right>
        <color indexed="63"/>
      </right>
      <top style="thin"/>
      <bottom style="thin"/>
    </border>
    <border>
      <left style="medium"/>
      <right style="medium"/>
      <top style="medium"/>
      <bottom style="medium"/>
    </border>
    <border>
      <left>
        <color indexed="63"/>
      </left>
      <right>
        <color indexed="63"/>
      </right>
      <top style="thick">
        <color rgb="FFFF0000"/>
      </top>
      <bottom>
        <color indexed="63"/>
      </bottom>
    </border>
    <border>
      <left style="thick">
        <color rgb="FFFF0000"/>
      </left>
      <right/>
      <top/>
      <bottom style="thick">
        <color rgb="FFFF0000"/>
      </bottom>
    </border>
    <border>
      <left>
        <color indexed="63"/>
      </left>
      <right>
        <color indexed="63"/>
      </right>
      <top>
        <color indexed="63"/>
      </top>
      <bottom style="thick">
        <color rgb="FFFF0000"/>
      </bottom>
    </border>
    <border>
      <left style="thick"/>
      <right style="thick">
        <color rgb="FFFF0000"/>
      </right>
      <top style="thick"/>
      <bottom style="thick"/>
    </border>
    <border>
      <left>
        <color indexed="63"/>
      </left>
      <right style="thick">
        <color rgb="FFFF0000"/>
      </right>
      <top>
        <color indexed="63"/>
      </top>
      <bottom style="thick">
        <color rgb="FFFF0000"/>
      </bottom>
    </border>
    <border>
      <left style="thin">
        <color indexed="22"/>
      </left>
      <right style="thick">
        <color rgb="FFFF0000"/>
      </right>
      <top style="thin">
        <color indexed="22"/>
      </top>
      <bottom style="thick">
        <color rgb="FFFF0000"/>
      </bottom>
    </border>
    <border>
      <left>
        <color indexed="63"/>
      </left>
      <right style="thin">
        <color indexed="22"/>
      </right>
      <top>
        <color indexed="63"/>
      </top>
      <bottom>
        <color indexed="63"/>
      </bottom>
    </border>
    <border>
      <left style="thin">
        <color indexed="22"/>
      </left>
      <right>
        <color indexed="63"/>
      </right>
      <top>
        <color indexed="63"/>
      </top>
      <bottom>
        <color indexed="63"/>
      </bottom>
    </border>
    <border>
      <left style="thin">
        <color theme="3"/>
      </left>
      <right>
        <color indexed="63"/>
      </right>
      <top>
        <color indexed="63"/>
      </top>
      <bottom>
        <color indexed="63"/>
      </bottom>
    </border>
    <border>
      <left style="thin">
        <color theme="3"/>
      </left>
      <right style="medium">
        <color theme="3"/>
      </right>
      <top style="medium">
        <color theme="3"/>
      </top>
      <bottom style="medium">
        <color theme="3"/>
      </bottom>
    </border>
    <border>
      <left style="medium">
        <color theme="3"/>
      </left>
      <right style="thin"/>
      <top style="medium">
        <color theme="3"/>
      </top>
      <bottom style="medium">
        <color theme="3"/>
      </bottom>
    </border>
    <border>
      <left style="thin"/>
      <right style="thin">
        <color theme="3"/>
      </right>
      <top style="medium">
        <color theme="3"/>
      </top>
      <bottom style="medium">
        <color theme="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1"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22" borderId="0" applyNumberFormat="0" applyBorder="0" applyAlignment="0" applyProtection="0"/>
    <xf numFmtId="0" fontId="0" fillId="0" borderId="0">
      <alignment/>
      <protection/>
    </xf>
    <xf numFmtId="0" fontId="19" fillId="0" borderId="0">
      <alignment/>
      <protection/>
    </xf>
    <xf numFmtId="9" fontId="0" fillId="0" borderId="0" applyFont="0" applyFill="0" applyBorder="0" applyAlignment="0" applyProtection="0"/>
    <xf numFmtId="0" fontId="9" fillId="4" borderId="0" applyNumberFormat="0" applyBorder="0" applyAlignment="0" applyProtection="0"/>
    <xf numFmtId="0" fontId="10" fillId="20" borderId="4"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cellStyleXfs>
  <cellXfs count="395">
    <xf numFmtId="0" fontId="0" fillId="0" borderId="0" xfId="0" applyAlignment="1">
      <alignment/>
    </xf>
    <xf numFmtId="0" fontId="65" fillId="24" borderId="0" xfId="0" applyFont="1" applyFill="1" applyAlignment="1">
      <alignment vertical="center" shrinkToFit="1"/>
    </xf>
    <xf numFmtId="0" fontId="65" fillId="0" borderId="0" xfId="0" applyFont="1" applyFill="1" applyAlignment="1">
      <alignment vertical="center" shrinkToFit="1"/>
    </xf>
    <xf numFmtId="0" fontId="23" fillId="0" borderId="0" xfId="0" applyFont="1" applyAlignment="1">
      <alignment/>
    </xf>
    <xf numFmtId="0" fontId="0" fillId="0" borderId="0" xfId="0" applyFill="1" applyAlignment="1">
      <alignment/>
    </xf>
    <xf numFmtId="0" fontId="0" fillId="0" borderId="0" xfId="0" applyFont="1" applyFill="1" applyAlignment="1">
      <alignment/>
    </xf>
    <xf numFmtId="0" fontId="66" fillId="25" borderId="0" xfId="0" applyFont="1" applyFill="1" applyAlignment="1">
      <alignment/>
    </xf>
    <xf numFmtId="0" fontId="0" fillId="0" borderId="10" xfId="0" applyBorder="1" applyAlignment="1">
      <alignment/>
    </xf>
    <xf numFmtId="0" fontId="0" fillId="24" borderId="0" xfId="0" applyFill="1" applyAlignment="1">
      <alignment/>
    </xf>
    <xf numFmtId="0" fontId="66" fillId="24" borderId="0" xfId="0" applyFont="1" applyFill="1" applyAlignment="1">
      <alignment/>
    </xf>
    <xf numFmtId="0" fontId="67" fillId="0" borderId="0" xfId="0" applyFont="1" applyFill="1" applyAlignment="1">
      <alignment/>
    </xf>
    <xf numFmtId="14" fontId="0" fillId="0" borderId="10" xfId="0" applyNumberFormat="1" applyBorder="1" applyAlignment="1">
      <alignment/>
    </xf>
    <xf numFmtId="0" fontId="18" fillId="26" borderId="11" xfId="51" applyFont="1" applyFill="1" applyBorder="1" applyAlignment="1" applyProtection="1">
      <alignment horizontal="center" vertical="center" wrapText="1"/>
      <protection locked="0"/>
    </xf>
    <xf numFmtId="0" fontId="18" fillId="0" borderId="11" xfId="51" applyFont="1" applyFill="1" applyBorder="1" applyAlignment="1" applyProtection="1">
      <alignment horizontal="center" vertical="center" wrapText="1"/>
      <protection locked="0"/>
    </xf>
    <xf numFmtId="0" fontId="66" fillId="27" borderId="0" xfId="0" applyFont="1" applyFill="1" applyAlignment="1">
      <alignment vertical="center"/>
    </xf>
    <xf numFmtId="10" fontId="19" fillId="27" borderId="0" xfId="52" applyNumberFormat="1" applyFont="1" applyFill="1" applyAlignment="1" applyProtection="1">
      <alignment vertical="center"/>
      <protection/>
    </xf>
    <xf numFmtId="0" fontId="0" fillId="0" borderId="0" xfId="0" applyFont="1" applyAlignment="1">
      <alignment horizontal="justify" vertical="center" wrapText="1"/>
    </xf>
    <xf numFmtId="0" fontId="0" fillId="0" borderId="0" xfId="0" applyAlignment="1">
      <alignment horizontal="justify" vertical="center" wrapText="1"/>
    </xf>
    <xf numFmtId="0" fontId="27" fillId="0" borderId="0" xfId="0" applyFont="1" applyAlignment="1">
      <alignment/>
    </xf>
    <xf numFmtId="0" fontId="26" fillId="0" borderId="0" xfId="0" applyFont="1" applyAlignment="1">
      <alignment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0" fillId="0" borderId="12" xfId="0" applyBorder="1" applyAlignment="1">
      <alignment horizontal="center" vertical="center"/>
    </xf>
    <xf numFmtId="0" fontId="68" fillId="0" borderId="13" xfId="0" applyFont="1" applyBorder="1" applyAlignment="1">
      <alignment horizontal="center" vertical="center"/>
    </xf>
    <xf numFmtId="0" fontId="26" fillId="0" borderId="14" xfId="0" applyFont="1" applyBorder="1" applyAlignment="1">
      <alignment vertical="center"/>
    </xf>
    <xf numFmtId="9" fontId="19" fillId="22" borderId="0" xfId="52" applyNumberFormat="1" applyFont="1" applyFill="1" applyAlignment="1" applyProtection="1">
      <alignment vertical="center"/>
      <protection/>
    </xf>
    <xf numFmtId="9" fontId="68" fillId="0" borderId="13" xfId="0" applyNumberFormat="1" applyFont="1" applyBorder="1" applyAlignment="1">
      <alignment horizontal="center" vertical="center"/>
    </xf>
    <xf numFmtId="9" fontId="69" fillId="0" borderId="12" xfId="0" applyNumberFormat="1" applyFont="1" applyFill="1" applyBorder="1" applyAlignment="1">
      <alignment horizontal="center" vertical="center" shrinkToFit="1"/>
    </xf>
    <xf numFmtId="0" fontId="0" fillId="0" borderId="0" xfId="50">
      <alignment/>
      <protection/>
    </xf>
    <xf numFmtId="0" fontId="66" fillId="25" borderId="0" xfId="50" applyFont="1" applyFill="1">
      <alignment/>
      <protection/>
    </xf>
    <xf numFmtId="0" fontId="0" fillId="0" borderId="0" xfId="50" applyAlignment="1">
      <alignment vertical="center"/>
      <protection/>
    </xf>
    <xf numFmtId="0" fontId="65" fillId="0" borderId="0" xfId="50" applyFont="1" applyFill="1" applyAlignment="1">
      <alignment vertical="center" shrinkToFit="1"/>
      <protection/>
    </xf>
    <xf numFmtId="0" fontId="70" fillId="24" borderId="0" xfId="50" applyFont="1" applyFill="1" applyAlignment="1">
      <alignment horizontal="left" vertical="center"/>
      <protection/>
    </xf>
    <xf numFmtId="0" fontId="26" fillId="0" borderId="15" xfId="50" applyFont="1" applyBorder="1" applyAlignment="1">
      <alignment horizontal="center"/>
      <protection/>
    </xf>
    <xf numFmtId="9" fontId="71" fillId="0" borderId="16" xfId="0" applyNumberFormat="1" applyFont="1" applyBorder="1" applyAlignment="1">
      <alignment horizontal="center" vertical="center"/>
    </xf>
    <xf numFmtId="9" fontId="68" fillId="0" borderId="17" xfId="0" applyNumberFormat="1" applyFont="1" applyBorder="1" applyAlignment="1">
      <alignment horizontal="center" vertical="center"/>
    </xf>
    <xf numFmtId="0" fontId="0" fillId="26" borderId="18" xfId="0" applyFill="1" applyBorder="1" applyAlignment="1" applyProtection="1">
      <alignment/>
      <protection locked="0"/>
    </xf>
    <xf numFmtId="0" fontId="0" fillId="26" borderId="19" xfId="0" applyFill="1" applyBorder="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66" fillId="25" borderId="0" xfId="0" applyFont="1" applyFill="1" applyAlignment="1" applyProtection="1">
      <alignment/>
      <protection/>
    </xf>
    <xf numFmtId="0" fontId="66" fillId="24" borderId="0" xfId="0" applyFont="1" applyFill="1" applyAlignment="1" applyProtection="1">
      <alignment horizontal="left" vertical="center"/>
      <protection/>
    </xf>
    <xf numFmtId="0" fontId="65" fillId="24" borderId="0" xfId="0" applyFont="1" applyFill="1" applyAlignment="1" applyProtection="1">
      <alignment vertical="center" shrinkToFit="1"/>
      <protection/>
    </xf>
    <xf numFmtId="0" fontId="65" fillId="0" borderId="0" xfId="0" applyFont="1" applyFill="1" applyAlignment="1" applyProtection="1">
      <alignment vertical="center" shrinkToFit="1"/>
      <protection/>
    </xf>
    <xf numFmtId="0" fontId="66" fillId="0" borderId="0" xfId="0" applyFont="1" applyFill="1" applyAlignment="1" applyProtection="1">
      <alignment horizontal="left" vertical="center"/>
      <protection/>
    </xf>
    <xf numFmtId="0" fontId="0" fillId="25" borderId="0" xfId="0" applyFill="1" applyAlignment="1" applyProtection="1">
      <alignment/>
      <protection/>
    </xf>
    <xf numFmtId="0" fontId="72" fillId="25" borderId="0" xfId="0" applyFont="1" applyFill="1" applyAlignment="1" applyProtection="1">
      <alignment horizontal="center"/>
      <protection/>
    </xf>
    <xf numFmtId="0" fontId="0" fillId="0" borderId="0" xfId="0" applyFont="1" applyAlignment="1" applyProtection="1">
      <alignment/>
      <protection/>
    </xf>
    <xf numFmtId="0" fontId="72" fillId="0" borderId="0" xfId="0" applyFont="1" applyFill="1" applyAlignment="1" applyProtection="1">
      <alignment horizontal="center"/>
      <protection/>
    </xf>
    <xf numFmtId="0" fontId="0" fillId="27" borderId="0" xfId="0" applyFont="1" applyFill="1" applyAlignment="1" applyProtection="1">
      <alignment/>
      <protection/>
    </xf>
    <xf numFmtId="0" fontId="0" fillId="0" borderId="0" xfId="0" applyFont="1" applyAlignment="1" applyProtection="1">
      <alignment/>
      <protection/>
    </xf>
    <xf numFmtId="0" fontId="73" fillId="26" borderId="0" xfId="0" applyFont="1" applyFill="1" applyAlignment="1" applyProtection="1">
      <alignment vertical="center"/>
      <protection/>
    </xf>
    <xf numFmtId="0" fontId="74" fillId="26" borderId="0" xfId="0" applyFont="1" applyFill="1" applyAlignment="1" applyProtection="1">
      <alignment horizontal="justify" vertical="center" wrapText="1"/>
      <protection/>
    </xf>
    <xf numFmtId="0" fontId="0" fillId="26" borderId="0" xfId="0" applyFill="1" applyAlignment="1" applyProtection="1">
      <alignment/>
      <protection/>
    </xf>
    <xf numFmtId="0" fontId="73" fillId="0" borderId="0" xfId="0" applyFont="1" applyFill="1" applyAlignment="1" applyProtection="1">
      <alignment vertical="center"/>
      <protection/>
    </xf>
    <xf numFmtId="0" fontId="0" fillId="0" borderId="0" xfId="0" applyFont="1" applyFill="1" applyAlignment="1" applyProtection="1">
      <alignment/>
      <protection/>
    </xf>
    <xf numFmtId="0" fontId="0" fillId="27" borderId="0" xfId="0" applyFill="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Border="1" applyAlignment="1" applyProtection="1">
      <alignment/>
      <protection/>
    </xf>
    <xf numFmtId="0" fontId="0" fillId="28" borderId="0" xfId="0" applyFont="1" applyFill="1" applyAlignment="1" applyProtection="1">
      <alignment/>
      <protection/>
    </xf>
    <xf numFmtId="0" fontId="0" fillId="28" borderId="0" xfId="0" applyFont="1" applyFill="1" applyBorder="1" applyAlignment="1" applyProtection="1">
      <alignment/>
      <protection/>
    </xf>
    <xf numFmtId="0" fontId="0" fillId="28" borderId="0" xfId="0" applyFont="1" applyFill="1" applyAlignment="1" applyProtection="1">
      <alignment/>
      <protection/>
    </xf>
    <xf numFmtId="0" fontId="72" fillId="24" borderId="0" xfId="0" applyFont="1" applyFill="1" applyAlignment="1" applyProtection="1">
      <alignment vertical="center"/>
      <protection/>
    </xf>
    <xf numFmtId="0" fontId="65" fillId="24" borderId="0" xfId="0" applyFont="1" applyFill="1" applyAlignment="1" applyProtection="1">
      <alignment vertical="center"/>
      <protection/>
    </xf>
    <xf numFmtId="0" fontId="0" fillId="0" borderId="0" xfId="0" applyAlignment="1" applyProtection="1">
      <alignment vertical="center"/>
      <protection/>
    </xf>
    <xf numFmtId="0" fontId="26" fillId="26" borderId="0" xfId="0" applyFont="1" applyFill="1" applyAlignment="1" applyProtection="1">
      <alignment horizontal="center"/>
      <protection/>
    </xf>
    <xf numFmtId="0" fontId="0" fillId="26" borderId="19" xfId="0" applyFill="1" applyBorder="1" applyAlignment="1" applyProtection="1">
      <alignment/>
      <protection/>
    </xf>
    <xf numFmtId="0" fontId="66" fillId="24" borderId="0" xfId="0" applyFont="1" applyFill="1" applyAlignment="1" applyProtection="1">
      <alignment/>
      <protection/>
    </xf>
    <xf numFmtId="0" fontId="24" fillId="24" borderId="0" xfId="0" applyFont="1" applyFill="1" applyAlignment="1" applyProtection="1">
      <alignment/>
      <protection/>
    </xf>
    <xf numFmtId="0" fontId="67" fillId="0" borderId="0" xfId="0" applyFont="1" applyFill="1" applyAlignment="1" applyProtection="1">
      <alignment/>
      <protection/>
    </xf>
    <xf numFmtId="0" fontId="0" fillId="0" borderId="10" xfId="0" applyFont="1" applyFill="1" applyBorder="1" applyAlignment="1" applyProtection="1">
      <alignment/>
      <protection locked="0"/>
    </xf>
    <xf numFmtId="0" fontId="66" fillId="27" borderId="0" xfId="0" applyFont="1" applyFill="1" applyAlignment="1" applyProtection="1">
      <alignment vertical="center"/>
      <protection/>
    </xf>
    <xf numFmtId="0" fontId="65" fillId="27" borderId="20" xfId="0" applyFont="1" applyFill="1" applyBorder="1" applyAlignment="1" applyProtection="1">
      <alignment vertical="center" shrinkToFit="1"/>
      <protection/>
    </xf>
    <xf numFmtId="0" fontId="72" fillId="27" borderId="21" xfId="0" applyFont="1" applyFill="1" applyBorder="1" applyAlignment="1" applyProtection="1">
      <alignment horizontal="center"/>
      <protection/>
    </xf>
    <xf numFmtId="0" fontId="72" fillId="25" borderId="22" xfId="0" applyFont="1" applyFill="1" applyBorder="1" applyAlignment="1" applyProtection="1">
      <alignment horizontal="center"/>
      <protection/>
    </xf>
    <xf numFmtId="0" fontId="72" fillId="25" borderId="23" xfId="0" applyFont="1" applyFill="1" applyBorder="1" applyAlignment="1" applyProtection="1">
      <alignment horizontal="center"/>
      <protection/>
    </xf>
    <xf numFmtId="0" fontId="72" fillId="0" borderId="22" xfId="0" applyFont="1" applyFill="1" applyBorder="1" applyAlignment="1" applyProtection="1">
      <alignment horizontal="center"/>
      <protection/>
    </xf>
    <xf numFmtId="0" fontId="72" fillId="0" borderId="23" xfId="0" applyFont="1" applyFill="1" applyBorder="1" applyAlignment="1" applyProtection="1">
      <alignment horizontal="center"/>
      <protection/>
    </xf>
    <xf numFmtId="0" fontId="22" fillId="26" borderId="0" xfId="0" applyFont="1" applyFill="1" applyAlignment="1" applyProtection="1">
      <alignment horizontal="justify" vertical="center" wrapText="1"/>
      <protection/>
    </xf>
    <xf numFmtId="0" fontId="26" fillId="26" borderId="0" xfId="0" applyFont="1" applyFill="1" applyAlignment="1" applyProtection="1">
      <alignment horizontal="center" vertical="center"/>
      <protection/>
    </xf>
    <xf numFmtId="0" fontId="22" fillId="26" borderId="22" xfId="0" applyFont="1" applyFill="1" applyBorder="1" applyAlignment="1" applyProtection="1">
      <alignment horizontal="justify" vertical="center" wrapText="1"/>
      <protection/>
    </xf>
    <xf numFmtId="0" fontId="22" fillId="0" borderId="0" xfId="0" applyFont="1" applyFill="1" applyAlignment="1" applyProtection="1">
      <alignment horizontal="justify" vertical="center" wrapText="1"/>
      <protection/>
    </xf>
    <xf numFmtId="0" fontId="26" fillId="0" borderId="0" xfId="0" applyFont="1" applyFill="1" applyAlignment="1" applyProtection="1">
      <alignment horizontal="center" vertical="center"/>
      <protection/>
    </xf>
    <xf numFmtId="0" fontId="22" fillId="0" borderId="22" xfId="0" applyFont="1" applyFill="1" applyBorder="1" applyAlignment="1" applyProtection="1">
      <alignment horizontal="justify" vertical="center" wrapText="1"/>
      <protection/>
    </xf>
    <xf numFmtId="0" fontId="0" fillId="0" borderId="22" xfId="0" applyBorder="1" applyAlignment="1" applyProtection="1">
      <alignment/>
      <protection/>
    </xf>
    <xf numFmtId="0" fontId="0" fillId="0" borderId="23" xfId="0" applyBorder="1" applyAlignment="1" applyProtection="1">
      <alignment/>
      <protection/>
    </xf>
    <xf numFmtId="0" fontId="65" fillId="24" borderId="22" xfId="0" applyFont="1" applyFill="1" applyBorder="1" applyAlignment="1" applyProtection="1">
      <alignment vertical="center" shrinkToFit="1"/>
      <protection/>
    </xf>
    <xf numFmtId="0" fontId="65" fillId="24" borderId="23" xfId="0" applyFont="1" applyFill="1" applyBorder="1" applyAlignment="1" applyProtection="1">
      <alignment vertical="center" shrinkToFit="1"/>
      <protection/>
    </xf>
    <xf numFmtId="0" fontId="65" fillId="0" borderId="22" xfId="0" applyFont="1" applyFill="1" applyBorder="1" applyAlignment="1" applyProtection="1">
      <alignment vertical="center" shrinkToFit="1"/>
      <protection/>
    </xf>
    <xf numFmtId="0" fontId="65" fillId="0" borderId="23" xfId="0" applyFont="1" applyFill="1" applyBorder="1" applyAlignment="1" applyProtection="1">
      <alignment vertical="center" shrinkToFit="1"/>
      <protection/>
    </xf>
    <xf numFmtId="0" fontId="65" fillId="0" borderId="23" xfId="0" applyFont="1" applyBorder="1" applyAlignment="1" applyProtection="1">
      <alignment/>
      <protection/>
    </xf>
    <xf numFmtId="0" fontId="74" fillId="0" borderId="0" xfId="0" applyFont="1" applyFill="1" applyAlignment="1" applyProtection="1">
      <alignment horizontal="justify" vertical="center" wrapText="1"/>
      <protection/>
    </xf>
    <xf numFmtId="0" fontId="25" fillId="0" borderId="0" xfId="0" applyFont="1" applyFill="1" applyAlignment="1" applyProtection="1">
      <alignment horizontal="justify" vertical="center" wrapText="1"/>
      <protection/>
    </xf>
    <xf numFmtId="0" fontId="72" fillId="27" borderId="0" xfId="0" applyFont="1" applyFill="1" applyAlignment="1" applyProtection="1">
      <alignment/>
      <protection/>
    </xf>
    <xf numFmtId="0" fontId="0" fillId="26" borderId="24" xfId="0" applyFill="1" applyBorder="1" applyAlignment="1" applyProtection="1">
      <alignment/>
      <protection/>
    </xf>
    <xf numFmtId="0" fontId="0" fillId="26" borderId="10" xfId="0" applyFill="1" applyBorder="1" applyAlignment="1" applyProtection="1">
      <alignment/>
      <protection locked="0"/>
    </xf>
    <xf numFmtId="0" fontId="68" fillId="0" borderId="0" xfId="0" applyFont="1" applyAlignment="1" applyProtection="1">
      <alignment vertical="center"/>
      <protection/>
    </xf>
    <xf numFmtId="0" fontId="66" fillId="0" borderId="0" xfId="0" applyFont="1" applyFill="1" applyAlignment="1" applyProtection="1">
      <alignment vertical="center"/>
      <protection/>
    </xf>
    <xf numFmtId="9" fontId="26" fillId="0" borderId="15" xfId="50" applyNumberFormat="1" applyFont="1" applyFill="1" applyBorder="1" applyAlignment="1">
      <alignment horizontal="center" vertical="center" shrinkToFit="1"/>
      <protection/>
    </xf>
    <xf numFmtId="9" fontId="27" fillId="0" borderId="25" xfId="50" applyNumberFormat="1" applyFont="1" applyBorder="1" applyAlignment="1">
      <alignment horizontal="center" vertical="center"/>
      <protection/>
    </xf>
    <xf numFmtId="0" fontId="0" fillId="0" borderId="0" xfId="0" applyFill="1" applyBorder="1" applyAlignment="1" applyProtection="1">
      <alignment/>
      <protection/>
    </xf>
    <xf numFmtId="0" fontId="0" fillId="0" borderId="20" xfId="0" applyFill="1" applyBorder="1" applyAlignment="1" applyProtection="1">
      <alignment/>
      <protection/>
    </xf>
    <xf numFmtId="0" fontId="0" fillId="0" borderId="26" xfId="0" applyFill="1" applyBorder="1" applyAlignment="1" applyProtection="1">
      <alignment/>
      <protection/>
    </xf>
    <xf numFmtId="0" fontId="0" fillId="0" borderId="21" xfId="0" applyFill="1" applyBorder="1" applyAlignment="1" applyProtection="1">
      <alignment/>
      <protection/>
    </xf>
    <xf numFmtId="0" fontId="67" fillId="0" borderId="22" xfId="0" applyFont="1" applyFill="1" applyBorder="1" applyAlignment="1" applyProtection="1">
      <alignment/>
      <protection/>
    </xf>
    <xf numFmtId="0" fontId="67" fillId="0" borderId="27" xfId="0" applyFont="1" applyFill="1" applyBorder="1" applyAlignment="1" applyProtection="1">
      <alignment/>
      <protection/>
    </xf>
    <xf numFmtId="0" fontId="0" fillId="0" borderId="28" xfId="0" applyFill="1" applyBorder="1" applyAlignment="1" applyProtection="1">
      <alignment/>
      <protection/>
    </xf>
    <xf numFmtId="0" fontId="0" fillId="0" borderId="29" xfId="0" applyFont="1" applyFill="1" applyBorder="1" applyAlignment="1" applyProtection="1">
      <alignment/>
      <protection locked="0"/>
    </xf>
    <xf numFmtId="0" fontId="75" fillId="0" borderId="0" xfId="0" applyFont="1" applyFill="1" applyAlignment="1" applyProtection="1">
      <alignment/>
      <protection/>
    </xf>
    <xf numFmtId="0" fontId="0" fillId="0" borderId="30" xfId="0" applyFont="1" applyFill="1" applyBorder="1" applyAlignment="1" applyProtection="1">
      <alignment/>
      <protection/>
    </xf>
    <xf numFmtId="0" fontId="0" fillId="0" borderId="0" xfId="0" applyFont="1" applyFill="1" applyBorder="1" applyAlignment="1" applyProtection="1">
      <alignment/>
      <protection/>
    </xf>
    <xf numFmtId="9" fontId="19" fillId="0" borderId="0" xfId="52" applyNumberFormat="1" applyFont="1" applyFill="1" applyAlignment="1" applyProtection="1">
      <alignment vertical="center"/>
      <protection/>
    </xf>
    <xf numFmtId="0" fontId="72" fillId="0" borderId="23" xfId="0" applyFont="1" applyFill="1" applyBorder="1" applyAlignment="1" applyProtection="1">
      <alignment horizontal="center" vertical="center"/>
      <protection/>
    </xf>
    <xf numFmtId="0" fontId="65" fillId="0" borderId="23" xfId="0" applyFont="1" applyBorder="1" applyAlignment="1" applyProtection="1">
      <alignment vertical="center"/>
      <protection/>
    </xf>
    <xf numFmtId="0" fontId="65" fillId="0" borderId="23" xfId="0" applyFont="1" applyFill="1" applyBorder="1" applyAlignment="1" applyProtection="1">
      <alignment/>
      <protection/>
    </xf>
    <xf numFmtId="0" fontId="0" fillId="24" borderId="0" xfId="0" applyFill="1" applyAlignment="1" applyProtection="1">
      <alignment/>
      <protection/>
    </xf>
    <xf numFmtId="0" fontId="65" fillId="24" borderId="0" xfId="0" applyFont="1" applyFill="1" applyAlignment="1" applyProtection="1">
      <alignment vertical="center" wrapText="1" shrinkToFit="1"/>
      <protection/>
    </xf>
    <xf numFmtId="0" fontId="22" fillId="26" borderId="27" xfId="0" applyFont="1" applyFill="1" applyBorder="1" applyAlignment="1" applyProtection="1">
      <alignment horizontal="justify" vertical="center" wrapText="1"/>
      <protection/>
    </xf>
    <xf numFmtId="0" fontId="18" fillId="26" borderId="31" xfId="51" applyFont="1" applyFill="1" applyBorder="1" applyAlignment="1" applyProtection="1">
      <alignment horizontal="center" vertical="center" wrapText="1"/>
      <protection locked="0"/>
    </xf>
    <xf numFmtId="0" fontId="72" fillId="27" borderId="0" xfId="0" applyFont="1" applyFill="1" applyAlignment="1">
      <alignment horizontal="center"/>
    </xf>
    <xf numFmtId="9" fontId="27" fillId="0" borderId="0" xfId="0" applyNumberFormat="1" applyFont="1" applyAlignment="1">
      <alignment/>
    </xf>
    <xf numFmtId="0" fontId="73" fillId="29" borderId="0" xfId="0" applyFont="1" applyFill="1" applyAlignment="1" applyProtection="1">
      <alignment vertical="center"/>
      <protection/>
    </xf>
    <xf numFmtId="0" fontId="0" fillId="29" borderId="0" xfId="0" applyFill="1" applyAlignment="1" applyProtection="1">
      <alignment/>
      <protection/>
    </xf>
    <xf numFmtId="0" fontId="0" fillId="29" borderId="0" xfId="0" applyFont="1" applyFill="1" applyAlignment="1" applyProtection="1">
      <alignment/>
      <protection/>
    </xf>
    <xf numFmtId="0" fontId="0" fillId="26" borderId="0" xfId="0" applyFont="1" applyFill="1" applyAlignment="1" applyProtection="1">
      <alignment/>
      <protection/>
    </xf>
    <xf numFmtId="0" fontId="0" fillId="0" borderId="0" xfId="0" applyFont="1" applyFill="1" applyAlignment="1" applyProtection="1">
      <alignment vertical="center" shrinkToFit="1"/>
      <protection/>
    </xf>
    <xf numFmtId="0" fontId="0" fillId="29" borderId="0" xfId="0" applyFill="1" applyAlignment="1">
      <alignment/>
    </xf>
    <xf numFmtId="0" fontId="76" fillId="25" borderId="0" xfId="0" applyFont="1" applyFill="1" applyAlignment="1">
      <alignment horizontal="center" wrapText="1"/>
    </xf>
    <xf numFmtId="0" fontId="72" fillId="25" borderId="0" xfId="0" applyFont="1" applyFill="1" applyAlignment="1" applyProtection="1">
      <alignment horizontal="center" vertical="center" wrapText="1"/>
      <protection/>
    </xf>
    <xf numFmtId="0" fontId="0" fillId="0" borderId="0" xfId="0" applyAlignment="1">
      <alignment wrapText="1"/>
    </xf>
    <xf numFmtId="0" fontId="26" fillId="29" borderId="0" xfId="0" applyFont="1" applyFill="1" applyAlignment="1">
      <alignment horizontal="center" vertical="center" wrapText="1"/>
    </xf>
    <xf numFmtId="0" fontId="35" fillId="30" borderId="0" xfId="0" applyFont="1" applyFill="1" applyAlignment="1">
      <alignment/>
    </xf>
    <xf numFmtId="0" fontId="74" fillId="29" borderId="0" xfId="0" applyFont="1" applyFill="1" applyAlignment="1" applyProtection="1">
      <alignment vertical="center" wrapText="1"/>
      <protection/>
    </xf>
    <xf numFmtId="0" fontId="77" fillId="29" borderId="0" xfId="0" applyFont="1" applyFill="1" applyAlignment="1" applyProtection="1">
      <alignment horizontal="left" vertical="center" wrapText="1"/>
      <protection/>
    </xf>
    <xf numFmtId="0" fontId="18" fillId="29" borderId="0" xfId="0" applyFont="1" applyFill="1" applyAlignment="1">
      <alignment horizontal="center" vertical="center" wrapText="1"/>
    </xf>
    <xf numFmtId="0" fontId="18" fillId="24" borderId="0" xfId="0" applyFont="1" applyFill="1" applyAlignment="1" applyProtection="1">
      <alignment vertical="center" wrapText="1" shrinkToFit="1"/>
      <protection/>
    </xf>
    <xf numFmtId="0" fontId="0" fillId="0" borderId="0" xfId="0" applyAlignment="1">
      <alignment vertical="center"/>
    </xf>
    <xf numFmtId="0" fontId="72" fillId="25" borderId="0" xfId="0" applyFont="1" applyFill="1" applyAlignment="1">
      <alignment horizontal="center" vertical="center"/>
    </xf>
    <xf numFmtId="0" fontId="22" fillId="26" borderId="0" xfId="0" applyFont="1" applyFill="1" applyAlignment="1">
      <alignment vertical="center" wrapText="1"/>
    </xf>
    <xf numFmtId="0" fontId="22" fillId="0" borderId="0" xfId="0" applyFont="1" applyAlignment="1" applyProtection="1">
      <alignment vertical="center" wrapText="1"/>
      <protection/>
    </xf>
    <xf numFmtId="0" fontId="22" fillId="26" borderId="0" xfId="0" applyFont="1" applyFill="1" applyAlignment="1" applyProtection="1">
      <alignment vertical="center" wrapText="1"/>
      <protection/>
    </xf>
    <xf numFmtId="0" fontId="22" fillId="29" borderId="0" xfId="0" applyFont="1" applyFill="1" applyAlignment="1">
      <alignment vertical="center" wrapText="1"/>
    </xf>
    <xf numFmtId="0" fontId="22" fillId="29" borderId="0" xfId="0" applyFont="1" applyFill="1" applyAlignment="1" applyProtection="1">
      <alignment vertical="center" wrapText="1"/>
      <protection/>
    </xf>
    <xf numFmtId="0" fontId="77" fillId="26" borderId="0" xfId="0" applyFont="1" applyFill="1" applyBorder="1" applyAlignment="1" applyProtection="1">
      <alignment vertical="center" wrapText="1"/>
      <protection/>
    </xf>
    <xf numFmtId="0" fontId="0" fillId="25" borderId="0" xfId="0" applyFill="1" applyAlignment="1" applyProtection="1">
      <alignment vertical="center"/>
      <protection/>
    </xf>
    <xf numFmtId="0" fontId="0" fillId="25" borderId="0" xfId="0" applyFill="1" applyAlignment="1">
      <alignment vertical="center"/>
    </xf>
    <xf numFmtId="0" fontId="0" fillId="0" borderId="0" xfId="0" applyFont="1" applyAlignment="1" applyProtection="1">
      <alignment vertical="center"/>
      <protection/>
    </xf>
    <xf numFmtId="0" fontId="0" fillId="0" borderId="0" xfId="0" applyFill="1" applyAlignment="1">
      <alignment vertical="center"/>
    </xf>
    <xf numFmtId="0" fontId="74" fillId="29" borderId="0" xfId="0" applyFont="1" applyFill="1" applyBorder="1" applyAlignment="1" applyProtection="1">
      <alignment vertical="center" wrapText="1"/>
      <protection/>
    </xf>
    <xf numFmtId="0" fontId="0" fillId="29" borderId="0" xfId="0" applyFill="1" applyAlignment="1" applyProtection="1">
      <alignment vertical="center"/>
      <protection/>
    </xf>
    <xf numFmtId="0" fontId="0" fillId="0" borderId="0" xfId="0" applyFont="1" applyAlignment="1">
      <alignment wrapText="1"/>
    </xf>
    <xf numFmtId="0" fontId="0" fillId="0" borderId="0" xfId="0" applyFont="1" applyAlignment="1">
      <alignment/>
    </xf>
    <xf numFmtId="0" fontId="78" fillId="0" borderId="0" xfId="0" applyFont="1" applyAlignment="1">
      <alignment vertical="center" wrapText="1"/>
    </xf>
    <xf numFmtId="0" fontId="79" fillId="25" borderId="0" xfId="0" applyFont="1" applyFill="1" applyAlignment="1">
      <alignment/>
    </xf>
    <xf numFmtId="0" fontId="78" fillId="24" borderId="0" xfId="0" applyFont="1" applyFill="1" applyAlignment="1">
      <alignment vertical="center" wrapText="1" shrinkToFit="1"/>
    </xf>
    <xf numFmtId="0" fontId="78" fillId="0" borderId="0" xfId="0" applyFont="1" applyFill="1" applyAlignment="1">
      <alignment vertical="center" wrapText="1" shrinkToFit="1"/>
    </xf>
    <xf numFmtId="0" fontId="78" fillId="0" borderId="0" xfId="0" applyFont="1" applyFill="1" applyAlignment="1">
      <alignment vertical="center" wrapText="1"/>
    </xf>
    <xf numFmtId="0" fontId="73" fillId="26" borderId="0" xfId="0" applyFont="1" applyFill="1" applyAlignment="1" applyProtection="1">
      <alignment horizontal="left" vertical="center"/>
      <protection/>
    </xf>
    <xf numFmtId="0" fontId="73" fillId="0" borderId="0" xfId="0" applyFont="1" applyFill="1" applyAlignment="1" applyProtection="1">
      <alignment horizontal="left" vertical="center"/>
      <protection/>
    </xf>
    <xf numFmtId="0" fontId="66" fillId="24" borderId="0" xfId="0" applyFont="1" applyFill="1" applyAlignment="1" applyProtection="1">
      <alignment horizontal="left" vertical="center"/>
      <protection/>
    </xf>
    <xf numFmtId="0" fontId="77" fillId="26" borderId="32" xfId="0" applyFont="1" applyFill="1" applyBorder="1" applyAlignment="1" applyProtection="1">
      <alignment horizontal="left" vertical="center" wrapText="1"/>
      <protection/>
    </xf>
    <xf numFmtId="0" fontId="77" fillId="26" borderId="0" xfId="0" applyFont="1" applyFill="1" applyAlignment="1" applyProtection="1">
      <alignment vertical="center" wrapText="1"/>
      <protection/>
    </xf>
    <xf numFmtId="0" fontId="66" fillId="29" borderId="0" xfId="0" applyFont="1" applyFill="1" applyAlignment="1" applyProtection="1">
      <alignment horizontal="left" vertical="center"/>
      <protection/>
    </xf>
    <xf numFmtId="0" fontId="65" fillId="29" borderId="0" xfId="0" applyFont="1" applyFill="1" applyAlignment="1">
      <alignment vertical="center" shrinkToFit="1"/>
    </xf>
    <xf numFmtId="0" fontId="65" fillId="29" borderId="0" xfId="0" applyFont="1" applyFill="1" applyBorder="1" applyAlignment="1" applyProtection="1">
      <alignment vertical="center" shrinkToFit="1"/>
      <protection/>
    </xf>
    <xf numFmtId="0" fontId="65" fillId="29" borderId="0" xfId="0" applyFont="1" applyFill="1" applyAlignment="1" applyProtection="1">
      <alignment vertical="center" shrinkToFit="1"/>
      <protection/>
    </xf>
    <xf numFmtId="0" fontId="65" fillId="29" borderId="0" xfId="0" applyFont="1" applyFill="1" applyAlignment="1" applyProtection="1">
      <alignment vertical="center" wrapText="1" shrinkToFit="1"/>
      <protection/>
    </xf>
    <xf numFmtId="43" fontId="22" fillId="26" borderId="0" xfId="45" applyFont="1" applyFill="1" applyAlignment="1" applyProtection="1">
      <alignment vertical="center" wrapText="1"/>
      <protection/>
    </xf>
    <xf numFmtId="43" fontId="22" fillId="29" borderId="0" xfId="45" applyFont="1" applyFill="1" applyAlignment="1" applyProtection="1">
      <alignment vertical="center" wrapText="1"/>
      <protection/>
    </xf>
    <xf numFmtId="0" fontId="0" fillId="29" borderId="0" xfId="0" applyFill="1" applyAlignment="1">
      <alignment wrapText="1"/>
    </xf>
    <xf numFmtId="0" fontId="0" fillId="29" borderId="0" xfId="0" applyFill="1" applyAlignment="1">
      <alignment vertical="center"/>
    </xf>
    <xf numFmtId="0" fontId="77" fillId="26" borderId="32" xfId="0" applyFont="1" applyFill="1" applyBorder="1" applyAlignment="1" applyProtection="1">
      <alignment horizontal="left" vertical="center" wrapText="1"/>
      <protection/>
    </xf>
    <xf numFmtId="0" fontId="77" fillId="26" borderId="32" xfId="0" applyFont="1" applyFill="1" applyBorder="1" applyAlignment="1" applyProtection="1">
      <alignment vertical="center" wrapText="1"/>
      <protection/>
    </xf>
    <xf numFmtId="0" fontId="73" fillId="31" borderId="0" xfId="0" applyFont="1" applyFill="1" applyAlignment="1" applyProtection="1">
      <alignment vertical="center"/>
      <protection/>
    </xf>
    <xf numFmtId="0" fontId="26" fillId="31" borderId="0" xfId="0" applyFont="1" applyFill="1" applyAlignment="1">
      <alignment horizontal="center" vertical="center" wrapText="1"/>
    </xf>
    <xf numFmtId="0" fontId="26" fillId="0" borderId="0" xfId="50" applyFont="1">
      <alignment/>
      <protection/>
    </xf>
    <xf numFmtId="0" fontId="66" fillId="24" borderId="0" xfId="0" applyFont="1" applyFill="1" applyAlignment="1" applyProtection="1">
      <alignment vertical="center"/>
      <protection/>
    </xf>
    <xf numFmtId="0" fontId="66" fillId="24" borderId="0" xfId="0" applyFont="1" applyFill="1" applyAlignment="1" applyProtection="1">
      <alignment horizontal="left" vertical="center"/>
      <protection/>
    </xf>
    <xf numFmtId="0" fontId="77" fillId="26" borderId="0" xfId="0" applyFont="1" applyFill="1" applyAlignment="1" applyProtection="1">
      <alignment horizontal="left" vertical="center" wrapText="1"/>
      <protection/>
    </xf>
    <xf numFmtId="0" fontId="66" fillId="24" borderId="0" xfId="0" applyFont="1" applyFill="1" applyAlignment="1" applyProtection="1">
      <alignment horizontal="left" vertical="center"/>
      <protection/>
    </xf>
    <xf numFmtId="0" fontId="77" fillId="26" borderId="0" xfId="0" applyFont="1" applyFill="1" applyAlignment="1" applyProtection="1">
      <alignment vertical="center" wrapText="1"/>
      <protection/>
    </xf>
    <xf numFmtId="0" fontId="26" fillId="32" borderId="15" xfId="50" applyFont="1" applyFill="1" applyBorder="1" applyAlignment="1">
      <alignment horizontal="center" vertical="center"/>
      <protection/>
    </xf>
    <xf numFmtId="0" fontId="26" fillId="32" borderId="25" xfId="50" applyFont="1" applyFill="1" applyBorder="1" applyAlignment="1">
      <alignment vertical="center"/>
      <protection/>
    </xf>
    <xf numFmtId="0" fontId="35" fillId="29" borderId="0" xfId="0" applyFont="1" applyFill="1" applyAlignment="1">
      <alignment/>
    </xf>
    <xf numFmtId="0" fontId="0" fillId="0" borderId="0" xfId="0" applyFont="1" applyAlignment="1" applyProtection="1">
      <alignment/>
      <protection/>
    </xf>
    <xf numFmtId="0" fontId="65" fillId="0" borderId="0" xfId="0" applyFont="1" applyAlignment="1" applyProtection="1">
      <alignment/>
      <protection/>
    </xf>
    <xf numFmtId="0" fontId="0" fillId="0" borderId="0" xfId="0" applyFont="1" applyAlignment="1" applyProtection="1">
      <alignment wrapText="1"/>
      <protection/>
    </xf>
    <xf numFmtId="0" fontId="0" fillId="0" borderId="0" xfId="0" applyFont="1" applyFill="1" applyAlignment="1" applyProtection="1">
      <alignment/>
      <protection/>
    </xf>
    <xf numFmtId="0" fontId="0" fillId="0" borderId="0" xfId="0" applyFont="1" applyAlignment="1" applyProtection="1">
      <alignment/>
      <protection/>
    </xf>
    <xf numFmtId="0" fontId="44" fillId="25" borderId="0" xfId="0" applyFont="1" applyFill="1" applyAlignment="1" applyProtection="1">
      <alignment/>
      <protection/>
    </xf>
    <xf numFmtId="0" fontId="66" fillId="25" borderId="0" xfId="0" applyFont="1" applyFill="1" applyAlignment="1" applyProtection="1">
      <alignment/>
      <protection/>
    </xf>
    <xf numFmtId="0" fontId="66" fillId="24" borderId="0" xfId="0" applyFont="1" applyFill="1" applyAlignment="1" applyProtection="1">
      <alignment horizontal="left" vertical="center"/>
      <protection/>
    </xf>
    <xf numFmtId="0" fontId="65" fillId="24" borderId="0" xfId="0" applyFont="1" applyFill="1" applyAlignment="1" applyProtection="1">
      <alignment vertical="center" shrinkToFit="1"/>
      <protection/>
    </xf>
    <xf numFmtId="0" fontId="65" fillId="24" borderId="0" xfId="0" applyFont="1" applyFill="1" applyAlignment="1" applyProtection="1">
      <alignment vertical="center" wrapText="1" shrinkToFit="1"/>
      <protection/>
    </xf>
    <xf numFmtId="0" fontId="0" fillId="0" borderId="0" xfId="0" applyFont="1" applyFill="1" applyAlignment="1" applyProtection="1">
      <alignment vertical="center" shrinkToFit="1"/>
      <protection/>
    </xf>
    <xf numFmtId="0" fontId="0" fillId="0" borderId="0" xfId="0" applyFont="1" applyFill="1" applyAlignment="1" applyProtection="1">
      <alignment vertical="center" shrinkToFit="1"/>
      <protection locked="0"/>
    </xf>
    <xf numFmtId="0" fontId="65" fillId="0" borderId="0" xfId="0" applyFont="1" applyFill="1" applyAlignment="1" applyProtection="1">
      <alignment vertical="center" shrinkToFit="1"/>
      <protection/>
    </xf>
    <xf numFmtId="0" fontId="66" fillId="0" borderId="0" xfId="0" applyFont="1" applyFill="1" applyAlignment="1" applyProtection="1">
      <alignment horizontal="left" vertical="center"/>
      <protection/>
    </xf>
    <xf numFmtId="0" fontId="65" fillId="0" borderId="0" xfId="0" applyFont="1" applyFill="1" applyAlignment="1" applyProtection="1">
      <alignment vertical="center" wrapText="1" shrinkToFit="1"/>
      <protection/>
    </xf>
    <xf numFmtId="0" fontId="0" fillId="0" borderId="0" xfId="0" applyFont="1" applyAlignment="1" applyProtection="1">
      <alignment/>
      <protection locked="0"/>
    </xf>
    <xf numFmtId="0" fontId="0" fillId="25" borderId="0" xfId="0" applyFont="1" applyFill="1" applyAlignment="1" applyProtection="1">
      <alignment/>
      <protection/>
    </xf>
    <xf numFmtId="0" fontId="72" fillId="25" borderId="0" xfId="0" applyFont="1" applyFill="1" applyAlignment="1" applyProtection="1">
      <alignment horizontal="center" wrapText="1"/>
      <protection/>
    </xf>
    <xf numFmtId="9" fontId="19" fillId="22" borderId="0" xfId="52" applyNumberFormat="1" applyFont="1" applyFill="1" applyAlignment="1" applyProtection="1">
      <alignment vertical="center"/>
      <protection locked="0"/>
    </xf>
    <xf numFmtId="0" fontId="0" fillId="29" borderId="0" xfId="0" applyFont="1" applyFill="1" applyAlignment="1" applyProtection="1">
      <alignment/>
      <protection locked="0"/>
    </xf>
    <xf numFmtId="0" fontId="0" fillId="29" borderId="0" xfId="0" applyFont="1" applyFill="1" applyAlignment="1" applyProtection="1">
      <alignment/>
      <protection/>
    </xf>
    <xf numFmtId="9" fontId="19" fillId="0" borderId="0" xfId="52" applyNumberFormat="1" applyFont="1" applyFill="1" applyAlignment="1" applyProtection="1">
      <alignment vertical="center"/>
      <protection/>
    </xf>
    <xf numFmtId="0" fontId="73" fillId="26" borderId="0" xfId="0" applyFont="1" applyFill="1" applyAlignment="1" applyProtection="1">
      <alignment vertical="center"/>
      <protection/>
    </xf>
    <xf numFmtId="0" fontId="18" fillId="26" borderId="3" xfId="51" applyFont="1" applyFill="1" applyBorder="1" applyAlignment="1" applyProtection="1">
      <alignment horizontal="center" vertical="center" wrapText="1"/>
      <protection locked="0"/>
    </xf>
    <xf numFmtId="0" fontId="0" fillId="26" borderId="0" xfId="0" applyFont="1" applyFill="1" applyAlignment="1" applyProtection="1">
      <alignment wrapText="1"/>
      <protection locked="0"/>
    </xf>
    <xf numFmtId="0" fontId="0" fillId="26" borderId="0" xfId="0" applyFont="1" applyFill="1" applyAlignment="1" applyProtection="1">
      <alignment/>
      <protection/>
    </xf>
    <xf numFmtId="0" fontId="0" fillId="26" borderId="0" xfId="0" applyFont="1" applyFill="1" applyAlignment="1" applyProtection="1">
      <alignment horizontal="right"/>
      <protection/>
    </xf>
    <xf numFmtId="0" fontId="0" fillId="26" borderId="0" xfId="0" applyFont="1" applyFill="1" applyAlignment="1" applyProtection="1">
      <alignment/>
      <protection locked="0"/>
    </xf>
    <xf numFmtId="0" fontId="0" fillId="26" borderId="0" xfId="0" applyFont="1" applyFill="1" applyAlignment="1" applyProtection="1">
      <alignment/>
      <protection locked="0"/>
    </xf>
    <xf numFmtId="0" fontId="0" fillId="26" borderId="0" xfId="0" applyFont="1" applyFill="1" applyBorder="1" applyAlignment="1" applyProtection="1">
      <alignment/>
      <protection/>
    </xf>
    <xf numFmtId="0" fontId="0" fillId="0" borderId="0" xfId="0" applyFont="1" applyFill="1" applyAlignment="1" applyProtection="1">
      <alignment/>
      <protection/>
    </xf>
    <xf numFmtId="0" fontId="73" fillId="0" borderId="0" xfId="0" applyFont="1" applyFill="1" applyAlignment="1" applyProtection="1">
      <alignment vertical="center"/>
      <protection/>
    </xf>
    <xf numFmtId="0" fontId="0" fillId="0" borderId="0" xfId="0" applyFont="1" applyAlignment="1" applyProtection="1">
      <alignment wrapText="1"/>
      <protection locked="0"/>
    </xf>
    <xf numFmtId="0" fontId="0" fillId="0" borderId="0" xfId="0" applyFont="1" applyAlignment="1" applyProtection="1">
      <alignment horizontal="right"/>
      <protection/>
    </xf>
    <xf numFmtId="0" fontId="0" fillId="0" borderId="0" xfId="0" applyFont="1" applyFill="1" applyAlignment="1" applyProtection="1">
      <alignment/>
      <protection locked="0"/>
    </xf>
    <xf numFmtId="0" fontId="0" fillId="0" borderId="0" xfId="0" applyFont="1" applyAlignment="1" applyProtection="1">
      <alignment/>
      <protection locked="0"/>
    </xf>
    <xf numFmtId="0" fontId="80" fillId="26" borderId="0" xfId="0" applyFont="1" applyFill="1" applyAlignment="1" applyProtection="1">
      <alignment horizontal="left" vertical="center" wrapText="1"/>
      <protection/>
    </xf>
    <xf numFmtId="0" fontId="80" fillId="26" borderId="32" xfId="0" applyFont="1" applyFill="1" applyBorder="1" applyAlignment="1" applyProtection="1">
      <alignment vertical="center" wrapText="1"/>
      <protection/>
    </xf>
    <xf numFmtId="0" fontId="0" fillId="26" borderId="0" xfId="0" applyFont="1" applyFill="1" applyAlignment="1" applyProtection="1">
      <alignment/>
      <protection/>
    </xf>
    <xf numFmtId="0" fontId="0" fillId="0" borderId="0" xfId="0" applyFont="1" applyFill="1" applyAlignment="1" applyProtection="1">
      <alignment wrapText="1"/>
      <protection locked="0"/>
    </xf>
    <xf numFmtId="0" fontId="73" fillId="29" borderId="0" xfId="0" applyFont="1" applyFill="1" applyAlignment="1" applyProtection="1">
      <alignment vertical="center"/>
      <protection/>
    </xf>
    <xf numFmtId="0" fontId="0" fillId="29" borderId="0" xfId="0" applyFont="1" applyFill="1" applyAlignment="1" applyProtection="1">
      <alignment wrapText="1"/>
      <protection locked="0"/>
    </xf>
    <xf numFmtId="0" fontId="0" fillId="29" borderId="0" xfId="0" applyFont="1" applyFill="1" applyBorder="1" applyAlignment="1" applyProtection="1">
      <alignment/>
      <protection/>
    </xf>
    <xf numFmtId="0" fontId="0" fillId="29" borderId="0" xfId="0" applyFont="1" applyFill="1" applyAlignment="1" applyProtection="1">
      <alignment/>
      <protection/>
    </xf>
    <xf numFmtId="0" fontId="0" fillId="28" borderId="0" xfId="0" applyFont="1" applyFill="1" applyAlignment="1" applyProtection="1">
      <alignment/>
      <protection locked="0"/>
    </xf>
    <xf numFmtId="0" fontId="0" fillId="28" borderId="0" xfId="0" applyFont="1" applyFill="1" applyBorder="1" applyAlignment="1" applyProtection="1">
      <alignment/>
      <protection/>
    </xf>
    <xf numFmtId="0" fontId="74" fillId="29" borderId="0" xfId="0" applyFont="1" applyFill="1" applyAlignment="1" applyProtection="1">
      <alignment horizontal="left" vertical="center" wrapText="1" indent="2"/>
      <protection/>
    </xf>
    <xf numFmtId="0" fontId="74" fillId="29" borderId="0" xfId="0" applyFont="1" applyFill="1" applyBorder="1" applyAlignment="1" applyProtection="1">
      <alignment vertical="center" wrapText="1"/>
      <protection/>
    </xf>
    <xf numFmtId="0" fontId="72" fillId="25" borderId="0" xfId="0" applyFont="1" applyFill="1" applyAlignment="1" applyProtection="1">
      <alignment horizontal="center"/>
      <protection/>
    </xf>
    <xf numFmtId="0" fontId="0" fillId="26" borderId="0" xfId="0" applyFont="1" applyFill="1" applyAlignment="1" applyProtection="1">
      <alignment wrapText="1"/>
      <protection locked="0"/>
    </xf>
    <xf numFmtId="0" fontId="73" fillId="0" borderId="0" xfId="0" applyFont="1" applyAlignment="1" applyProtection="1">
      <alignment vertical="center"/>
      <protection/>
    </xf>
    <xf numFmtId="0" fontId="0" fillId="0" borderId="0" xfId="0" applyFont="1" applyAlignment="1" applyProtection="1">
      <alignment wrapText="1"/>
      <protection locked="0"/>
    </xf>
    <xf numFmtId="0" fontId="80" fillId="26" borderId="0" xfId="0" applyFont="1" applyFill="1" applyBorder="1" applyAlignment="1" applyProtection="1">
      <alignment horizontal="left" vertical="center" wrapText="1"/>
      <protection/>
    </xf>
    <xf numFmtId="0" fontId="80" fillId="26" borderId="32" xfId="0" applyFont="1" applyFill="1" applyBorder="1" applyAlignment="1" applyProtection="1">
      <alignment horizontal="left" vertical="center" wrapText="1"/>
      <protection/>
    </xf>
    <xf numFmtId="0" fontId="80" fillId="0" borderId="0" xfId="0" applyFont="1" applyFill="1" applyBorder="1" applyAlignment="1" applyProtection="1">
      <alignment horizontal="left" vertical="center" wrapText="1"/>
      <protection/>
    </xf>
    <xf numFmtId="0" fontId="80" fillId="0" borderId="32" xfId="0" applyFont="1" applyFill="1" applyBorder="1" applyAlignment="1" applyProtection="1">
      <alignment horizontal="left" vertical="center" wrapText="1"/>
      <protection/>
    </xf>
    <xf numFmtId="0" fontId="0" fillId="0" borderId="0" xfId="0" applyFont="1" applyFill="1" applyAlignment="1" applyProtection="1">
      <alignment wrapText="1"/>
      <protection locked="0"/>
    </xf>
    <xf numFmtId="0" fontId="80" fillId="26" borderId="0" xfId="0" applyFont="1" applyFill="1" applyBorder="1" applyAlignment="1" applyProtection="1">
      <alignment vertical="center" wrapText="1"/>
      <protection/>
    </xf>
    <xf numFmtId="0" fontId="80" fillId="0" borderId="0" xfId="0" applyFont="1" applyFill="1" applyBorder="1" applyAlignment="1" applyProtection="1">
      <alignment horizontal="left" vertical="center" wrapText="1"/>
      <protection locked="0"/>
    </xf>
    <xf numFmtId="0" fontId="0" fillId="29" borderId="0" xfId="0" applyFont="1" applyFill="1" applyAlignment="1" applyProtection="1">
      <alignment vertical="center" shrinkToFit="1"/>
      <protection locked="0"/>
    </xf>
    <xf numFmtId="0" fontId="0" fillId="29" borderId="0" xfId="0" applyFont="1" applyFill="1" applyAlignment="1" applyProtection="1">
      <alignment vertical="center" shrinkToFit="1"/>
      <protection/>
    </xf>
    <xf numFmtId="0" fontId="0" fillId="29" borderId="0" xfId="0" applyFont="1" applyFill="1" applyAlignment="1" applyProtection="1">
      <alignment wrapText="1"/>
      <protection locked="0"/>
    </xf>
    <xf numFmtId="0" fontId="80" fillId="26" borderId="0" xfId="0" applyFont="1" applyFill="1" applyAlignment="1" applyProtection="1">
      <alignment horizontal="left" vertical="center"/>
      <protection/>
    </xf>
    <xf numFmtId="0" fontId="0" fillId="26" borderId="0" xfId="0" applyFont="1" applyFill="1" applyAlignment="1" applyProtection="1">
      <alignment horizontal="left"/>
      <protection/>
    </xf>
    <xf numFmtId="0" fontId="77" fillId="29" borderId="0" xfId="0" applyFont="1" applyFill="1" applyAlignment="1" applyProtection="1">
      <alignment horizontal="left" vertical="center" wrapText="1"/>
      <protection/>
    </xf>
    <xf numFmtId="0" fontId="0" fillId="29" borderId="0" xfId="0" applyFont="1" applyFill="1" applyAlignment="1" applyProtection="1">
      <alignment horizontal="left"/>
      <protection/>
    </xf>
    <xf numFmtId="0" fontId="77" fillId="26" borderId="0" xfId="0" applyFont="1" applyFill="1" applyAlignment="1" applyProtection="1">
      <alignment horizontal="left" vertical="center" wrapText="1"/>
      <protection/>
    </xf>
    <xf numFmtId="0" fontId="80" fillId="29" borderId="0" xfId="0" applyFont="1" applyFill="1" applyAlignment="1" applyProtection="1">
      <alignment horizontal="justify" vertical="center" wrapText="1"/>
      <protection/>
    </xf>
    <xf numFmtId="0" fontId="0" fillId="0" borderId="0" xfId="0" applyFont="1" applyFill="1" applyAlignment="1" applyProtection="1">
      <alignment horizontal="right"/>
      <protection/>
    </xf>
    <xf numFmtId="0" fontId="73" fillId="33" borderId="0" xfId="0" applyFont="1" applyFill="1" applyAlignment="1" applyProtection="1">
      <alignment vertical="center"/>
      <protection/>
    </xf>
    <xf numFmtId="0" fontId="81" fillId="33" borderId="0" xfId="0" applyFont="1" applyFill="1" applyAlignment="1" applyProtection="1">
      <alignment wrapText="1"/>
      <protection locked="0"/>
    </xf>
    <xf numFmtId="0" fontId="0" fillId="33" borderId="0" xfId="0" applyFont="1" applyFill="1" applyAlignment="1" applyProtection="1">
      <alignment wrapText="1"/>
      <protection locked="0"/>
    </xf>
    <xf numFmtId="0" fontId="0" fillId="33" borderId="0" xfId="0" applyFont="1" applyFill="1" applyAlignment="1" applyProtection="1">
      <alignment/>
      <protection/>
    </xf>
    <xf numFmtId="0" fontId="77" fillId="33" borderId="0" xfId="0" applyFont="1" applyFill="1" applyAlignment="1" applyProtection="1">
      <alignment horizontal="left" vertical="center" wrapText="1"/>
      <protection/>
    </xf>
    <xf numFmtId="0" fontId="0" fillId="33" borderId="0" xfId="0" applyFont="1" applyFill="1" applyAlignment="1" applyProtection="1">
      <alignment/>
      <protection locked="0"/>
    </xf>
    <xf numFmtId="0" fontId="0" fillId="33" borderId="0" xfId="0" applyFont="1" applyFill="1" applyAlignment="1" applyProtection="1">
      <alignment/>
      <protection locked="0"/>
    </xf>
    <xf numFmtId="0" fontId="0" fillId="33" borderId="0" xfId="0" applyFont="1" applyFill="1" applyBorder="1" applyAlignment="1" applyProtection="1">
      <alignment/>
      <protection/>
    </xf>
    <xf numFmtId="0" fontId="77" fillId="29" borderId="0" xfId="0" applyFont="1" applyFill="1" applyAlignment="1" applyProtection="1">
      <alignment horizontal="left" vertical="center" wrapText="1" indent="1"/>
      <protection/>
    </xf>
    <xf numFmtId="0" fontId="77" fillId="29" borderId="32" xfId="0" applyFont="1" applyFill="1" applyBorder="1" applyAlignment="1" applyProtection="1">
      <alignment horizontal="left" vertical="center" wrapText="1" indent="1"/>
      <protection/>
    </xf>
    <xf numFmtId="0" fontId="0" fillId="0" borderId="0" xfId="0" applyFont="1" applyFill="1" applyBorder="1" applyAlignment="1" applyProtection="1">
      <alignment/>
      <protection/>
    </xf>
    <xf numFmtId="0" fontId="77" fillId="26" borderId="0" xfId="0" applyFont="1" applyFill="1" applyAlignment="1" applyProtection="1">
      <alignment horizontal="left" vertical="center" wrapText="1" indent="1"/>
      <protection/>
    </xf>
    <xf numFmtId="0" fontId="77" fillId="0" borderId="0" xfId="0" applyFont="1" applyFill="1" applyAlignment="1" applyProtection="1">
      <alignment horizontal="left" vertical="center" wrapText="1" indent="1"/>
      <protection/>
    </xf>
    <xf numFmtId="0" fontId="77" fillId="0" borderId="32" xfId="0" applyFont="1" applyFill="1" applyBorder="1" applyAlignment="1" applyProtection="1">
      <alignment horizontal="center" vertical="center" wrapText="1"/>
      <protection/>
    </xf>
    <xf numFmtId="0" fontId="80" fillId="26" borderId="0" xfId="0" applyFont="1" applyFill="1" applyAlignment="1" applyProtection="1">
      <alignment horizontal="left" vertical="center" indent="1"/>
      <protection/>
    </xf>
    <xf numFmtId="0" fontId="77" fillId="0" borderId="0" xfId="0" applyFont="1" applyFill="1" applyBorder="1" applyAlignment="1" applyProtection="1">
      <alignment horizontal="center" vertical="center" wrapText="1"/>
      <protection/>
    </xf>
    <xf numFmtId="0" fontId="77" fillId="26" borderId="0" xfId="0" applyFont="1" applyFill="1" applyBorder="1" applyAlignment="1" applyProtection="1">
      <alignment horizontal="center" vertical="center" wrapText="1"/>
      <protection/>
    </xf>
    <xf numFmtId="0" fontId="77" fillId="26" borderId="0" xfId="0" applyFont="1" applyFill="1" applyAlignment="1" applyProtection="1">
      <alignment vertical="center" wrapText="1"/>
      <protection/>
    </xf>
    <xf numFmtId="0" fontId="77" fillId="0" borderId="0" xfId="0" applyFont="1" applyFill="1" applyAlignment="1" applyProtection="1">
      <alignment vertical="center" wrapText="1"/>
      <protection/>
    </xf>
    <xf numFmtId="0" fontId="0" fillId="26" borderId="0" xfId="0" applyFont="1" applyFill="1" applyAlignment="1" applyProtection="1">
      <alignment wrapText="1"/>
      <protection/>
    </xf>
    <xf numFmtId="0" fontId="77" fillId="26" borderId="33" xfId="0" applyFont="1" applyFill="1" applyBorder="1" applyAlignment="1" applyProtection="1">
      <alignment vertical="center" wrapText="1"/>
      <protection/>
    </xf>
    <xf numFmtId="0" fontId="0" fillId="26" borderId="0" xfId="0" applyFont="1" applyFill="1" applyBorder="1" applyAlignment="1" applyProtection="1">
      <alignment wrapText="1"/>
      <protection locked="0"/>
    </xf>
    <xf numFmtId="0" fontId="0" fillId="29" borderId="0" xfId="0" applyFont="1" applyFill="1" applyBorder="1" applyAlignment="1" applyProtection="1">
      <alignment wrapText="1"/>
      <protection locked="0"/>
    </xf>
    <xf numFmtId="0" fontId="0" fillId="0" borderId="0" xfId="0" applyFont="1" applyFill="1" applyAlignment="1" applyProtection="1">
      <alignment/>
      <protection locked="0"/>
    </xf>
    <xf numFmtId="0" fontId="77" fillId="26" borderId="32" xfId="0" applyFont="1" applyFill="1" applyBorder="1" applyAlignment="1" applyProtection="1">
      <alignment horizontal="left" vertical="center" wrapText="1"/>
      <protection/>
    </xf>
    <xf numFmtId="0" fontId="51" fillId="26" borderId="0" xfId="0" applyFont="1" applyFill="1" applyBorder="1" applyAlignment="1" applyProtection="1">
      <alignment horizontal="center" vertical="center" wrapText="1"/>
      <protection/>
    </xf>
    <xf numFmtId="0" fontId="0" fillId="26" borderId="0" xfId="0" applyFont="1" applyFill="1" applyBorder="1" applyAlignment="1" applyProtection="1">
      <alignment/>
      <protection locked="0"/>
    </xf>
    <xf numFmtId="0" fontId="77" fillId="0" borderId="0" xfId="0" applyFont="1" applyFill="1" applyAlignment="1" applyProtection="1">
      <alignment horizontal="left" vertical="center" wrapText="1" indent="2"/>
      <protection/>
    </xf>
    <xf numFmtId="0" fontId="51" fillId="29" borderId="0" xfId="0" applyFont="1" applyFill="1" applyBorder="1" applyAlignment="1" applyProtection="1">
      <alignment horizontal="center" vertical="center" wrapText="1"/>
      <protection/>
    </xf>
    <xf numFmtId="0" fontId="0" fillId="29" borderId="0" xfId="0" applyFont="1" applyFill="1" applyBorder="1" applyAlignment="1" applyProtection="1">
      <alignment/>
      <protection locked="0"/>
    </xf>
    <xf numFmtId="0" fontId="77" fillId="26" borderId="0" xfId="0" applyFont="1" applyFill="1" applyAlignment="1" applyProtection="1">
      <alignment horizontal="left" vertical="center" wrapText="1" indent="2"/>
      <protection/>
    </xf>
    <xf numFmtId="0" fontId="51" fillId="26" borderId="0" xfId="0" applyFont="1" applyFill="1" applyBorder="1" applyAlignment="1" applyProtection="1">
      <alignment horizontal="center"/>
      <protection/>
    </xf>
    <xf numFmtId="0" fontId="77" fillId="0" borderId="33" xfId="0" applyFont="1" applyFill="1" applyBorder="1" applyAlignment="1" applyProtection="1">
      <alignment vertical="center" wrapText="1"/>
      <protection/>
    </xf>
    <xf numFmtId="0" fontId="51" fillId="29" borderId="0" xfId="0" applyFont="1" applyFill="1" applyBorder="1" applyAlignment="1" applyProtection="1">
      <alignment horizontal="center"/>
      <protection/>
    </xf>
    <xf numFmtId="0" fontId="0" fillId="29" borderId="0" xfId="0" applyFont="1" applyFill="1" applyAlignment="1" applyProtection="1">
      <alignment horizontal="right"/>
      <protection/>
    </xf>
    <xf numFmtId="0" fontId="77" fillId="0" borderId="0" xfId="0" applyFont="1" applyFill="1" applyAlignment="1" applyProtection="1">
      <alignment horizontal="left" vertical="center" wrapText="1"/>
      <protection/>
    </xf>
    <xf numFmtId="0" fontId="0" fillId="0" borderId="0" xfId="0" applyFont="1" applyFill="1" applyBorder="1" applyAlignment="1" applyProtection="1">
      <alignment wrapText="1"/>
      <protection locked="0"/>
    </xf>
    <xf numFmtId="0" fontId="77" fillId="26" borderId="0" xfId="0" applyFont="1" applyFill="1" applyAlignment="1" applyProtection="1">
      <alignment horizontal="justify" vertical="center" wrapText="1"/>
      <protection/>
    </xf>
    <xf numFmtId="0" fontId="77" fillId="29" borderId="0" xfId="0" applyFont="1" applyFill="1" applyAlignment="1" applyProtection="1">
      <alignment horizontal="justify" vertical="center" wrapText="1"/>
      <protection/>
    </xf>
    <xf numFmtId="0" fontId="77" fillId="26" borderId="32" xfId="0" applyFont="1" applyFill="1" applyBorder="1" applyAlignment="1" applyProtection="1">
      <alignment vertical="center" wrapText="1"/>
      <protection/>
    </xf>
    <xf numFmtId="0" fontId="77" fillId="29" borderId="0" xfId="0" applyFont="1" applyFill="1" applyAlignment="1" applyProtection="1">
      <alignment horizontal="left" vertical="center" wrapText="1" indent="2"/>
      <protection/>
    </xf>
    <xf numFmtId="0" fontId="77" fillId="26" borderId="0" xfId="0" applyFont="1" applyFill="1" applyBorder="1" applyAlignment="1" applyProtection="1">
      <alignment horizontal="left" vertical="center" wrapText="1"/>
      <protection/>
    </xf>
    <xf numFmtId="0" fontId="77" fillId="0" borderId="0" xfId="0" applyFont="1" applyFill="1" applyBorder="1" applyAlignment="1" applyProtection="1">
      <alignment horizontal="left" vertical="center" wrapText="1"/>
      <protection/>
    </xf>
    <xf numFmtId="0" fontId="77" fillId="0" borderId="0" xfId="0" applyFont="1" applyFill="1" applyAlignment="1" applyProtection="1">
      <alignment horizontal="justify" vertical="center" wrapText="1"/>
      <protection/>
    </xf>
    <xf numFmtId="0" fontId="80" fillId="0" borderId="0" xfId="0" applyFont="1" applyFill="1" applyAlignment="1" applyProtection="1">
      <alignment horizontal="left" vertical="center"/>
      <protection/>
    </xf>
    <xf numFmtId="0" fontId="0" fillId="0" borderId="0" xfId="0" applyFont="1" applyFill="1" applyBorder="1" applyAlignment="1" applyProtection="1">
      <alignment/>
      <protection/>
    </xf>
    <xf numFmtId="0" fontId="0" fillId="26" borderId="0" xfId="0" applyFont="1" applyFill="1" applyBorder="1" applyAlignment="1" applyProtection="1">
      <alignment/>
      <protection/>
    </xf>
    <xf numFmtId="0" fontId="0" fillId="29" borderId="0" xfId="0" applyFont="1" applyFill="1" applyBorder="1" applyAlignment="1" applyProtection="1">
      <alignment/>
      <protection/>
    </xf>
    <xf numFmtId="0" fontId="0" fillId="29" borderId="0" xfId="0" applyFont="1" applyFill="1" applyAlignment="1" applyProtection="1">
      <alignment horizontal="right"/>
      <protection locked="0"/>
    </xf>
    <xf numFmtId="0" fontId="0" fillId="26" borderId="0" xfId="0" applyFont="1" applyFill="1" applyAlignment="1" applyProtection="1">
      <alignment horizontal="right"/>
      <protection locked="0"/>
    </xf>
    <xf numFmtId="0" fontId="0" fillId="0" borderId="0" xfId="0" applyFont="1" applyFill="1" applyAlignment="1" applyProtection="1">
      <alignment wrapText="1"/>
      <protection/>
    </xf>
    <xf numFmtId="0" fontId="0" fillId="29" borderId="0" xfId="0" applyFont="1" applyFill="1" applyAlignment="1" applyProtection="1">
      <alignment wrapText="1"/>
      <protection/>
    </xf>
    <xf numFmtId="0" fontId="73" fillId="26" borderId="0" xfId="0" applyFont="1" applyFill="1" applyAlignment="1" applyProtection="1">
      <alignment horizontal="left" vertical="center"/>
      <protection/>
    </xf>
    <xf numFmtId="0" fontId="73" fillId="0" borderId="0" xfId="0" applyFont="1" applyFill="1" applyAlignment="1" applyProtection="1">
      <alignment horizontal="left" vertical="center"/>
      <protection/>
    </xf>
    <xf numFmtId="0" fontId="77" fillId="29" borderId="0" xfId="0" applyFont="1" applyFill="1" applyAlignment="1" applyProtection="1">
      <alignment vertical="center" wrapText="1"/>
      <protection/>
    </xf>
    <xf numFmtId="0" fontId="77" fillId="29" borderId="32" xfId="0" applyFont="1" applyFill="1" applyBorder="1" applyAlignment="1" applyProtection="1">
      <alignment horizontal="left" vertical="center" wrapText="1" indent="2"/>
      <protection/>
    </xf>
    <xf numFmtId="0" fontId="77" fillId="29" borderId="32" xfId="0" applyFont="1" applyFill="1" applyBorder="1" applyAlignment="1" applyProtection="1">
      <alignment horizontal="left" vertical="center" wrapText="1"/>
      <protection/>
    </xf>
    <xf numFmtId="0" fontId="77" fillId="26" borderId="0" xfId="0" applyFont="1" applyFill="1" applyAlignment="1" applyProtection="1">
      <alignment horizontal="left" vertical="center" wrapText="1"/>
      <protection locked="0"/>
    </xf>
    <xf numFmtId="0" fontId="0" fillId="29" borderId="0" xfId="0" applyFont="1" applyFill="1" applyBorder="1" applyAlignment="1" applyProtection="1">
      <alignment/>
      <protection locked="0"/>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Font="1" applyAlignment="1" applyProtection="1">
      <alignment vertical="center"/>
      <protection locked="0"/>
    </xf>
    <xf numFmtId="0" fontId="0" fillId="29" borderId="0" xfId="0" applyFont="1" applyFill="1" applyAlignment="1" applyProtection="1">
      <alignment vertical="center"/>
      <protection locked="0"/>
    </xf>
    <xf numFmtId="0" fontId="0" fillId="29" borderId="0" xfId="0" applyFont="1" applyFill="1" applyAlignment="1" applyProtection="1">
      <alignment vertical="center"/>
      <protection/>
    </xf>
    <xf numFmtId="0" fontId="0" fillId="0" borderId="0" xfId="0" applyFont="1" applyFill="1" applyAlignment="1" applyProtection="1">
      <alignment vertical="center"/>
      <protection/>
    </xf>
    <xf numFmtId="0" fontId="0" fillId="0" borderId="0" xfId="0" applyFont="1" applyAlignment="1" applyProtection="1">
      <alignment vertical="center"/>
      <protection/>
    </xf>
    <xf numFmtId="0" fontId="0" fillId="26" borderId="0" xfId="0" applyFont="1" applyFill="1" applyBorder="1" applyAlignment="1" applyProtection="1">
      <alignment/>
      <protection locked="0"/>
    </xf>
    <xf numFmtId="0" fontId="0" fillId="26" borderId="0" xfId="0" applyFont="1" applyFill="1" applyBorder="1" applyAlignment="1" applyProtection="1">
      <alignment/>
      <protection/>
    </xf>
    <xf numFmtId="0" fontId="80" fillId="0" borderId="0" xfId="0" applyFont="1" applyAlignment="1" applyProtection="1">
      <alignment vertical="center"/>
      <protection/>
    </xf>
    <xf numFmtId="0" fontId="0" fillId="0" borderId="0" xfId="0" applyFont="1" applyBorder="1" applyAlignment="1" applyProtection="1">
      <alignment/>
      <protection/>
    </xf>
    <xf numFmtId="0" fontId="0" fillId="0" borderId="34" xfId="0" applyFont="1" applyBorder="1" applyAlignment="1" applyProtection="1">
      <alignment/>
      <protection/>
    </xf>
    <xf numFmtId="0" fontId="77" fillId="26" borderId="0" xfId="0" applyFont="1" applyFill="1" applyAlignment="1" applyProtection="1">
      <alignment vertical="center" wrapText="1"/>
      <protection/>
    </xf>
    <xf numFmtId="0" fontId="0" fillId="0" borderId="35" xfId="0" applyFont="1" applyBorder="1" applyAlignment="1" applyProtection="1">
      <alignment/>
      <protection locked="0"/>
    </xf>
    <xf numFmtId="0" fontId="77" fillId="0" borderId="0" xfId="0" applyFont="1" applyFill="1" applyAlignment="1" applyProtection="1">
      <alignment horizontal="left" vertical="center" wrapText="1"/>
      <protection/>
    </xf>
    <xf numFmtId="0" fontId="77" fillId="26" borderId="0" xfId="0" applyFont="1" applyFill="1" applyAlignment="1" applyProtection="1">
      <alignment horizontal="left" vertical="center" wrapText="1"/>
      <protection/>
    </xf>
    <xf numFmtId="0" fontId="77" fillId="26" borderId="32" xfId="0" applyFont="1" applyFill="1" applyBorder="1" applyAlignment="1" applyProtection="1">
      <alignment horizontal="left" vertical="center" wrapText="1"/>
      <protection/>
    </xf>
    <xf numFmtId="0" fontId="77" fillId="29" borderId="0" xfId="0" applyFont="1" applyFill="1" applyAlignment="1" applyProtection="1">
      <alignment horizontal="left" vertical="center" wrapText="1"/>
      <protection/>
    </xf>
    <xf numFmtId="0" fontId="77" fillId="29" borderId="32" xfId="0" applyFont="1" applyFill="1" applyBorder="1" applyAlignment="1" applyProtection="1">
      <alignment horizontal="left" vertical="center" wrapText="1"/>
      <protection/>
    </xf>
    <xf numFmtId="0" fontId="80" fillId="0" borderId="32" xfId="0" applyFont="1" applyFill="1" applyBorder="1" applyAlignment="1" applyProtection="1">
      <alignment horizontal="left" vertical="center" wrapText="1"/>
      <protection/>
    </xf>
    <xf numFmtId="0" fontId="80" fillId="26" borderId="0" xfId="0" applyFont="1" applyFill="1" applyAlignment="1" applyProtection="1">
      <alignment horizontal="left" vertical="center" wrapText="1"/>
      <protection/>
    </xf>
    <xf numFmtId="0" fontId="80" fillId="26" borderId="32" xfId="0" applyFont="1" applyFill="1" applyBorder="1" applyAlignment="1" applyProtection="1">
      <alignment horizontal="left" vertical="center" wrapText="1"/>
      <protection/>
    </xf>
    <xf numFmtId="0" fontId="77" fillId="26" borderId="0" xfId="0" applyFont="1" applyFill="1" applyAlignment="1" applyProtection="1">
      <alignment vertical="center" wrapText="1"/>
      <protection/>
    </xf>
    <xf numFmtId="0" fontId="77" fillId="26" borderId="32" xfId="0" applyFont="1" applyFill="1" applyBorder="1" applyAlignment="1" applyProtection="1">
      <alignment vertical="center" wrapText="1"/>
      <protection/>
    </xf>
    <xf numFmtId="0" fontId="80" fillId="26" borderId="0" xfId="0" applyFont="1" applyFill="1" applyBorder="1" applyAlignment="1" applyProtection="1">
      <alignment horizontal="left" vertical="center" wrapText="1"/>
      <protection/>
    </xf>
    <xf numFmtId="0" fontId="80" fillId="26" borderId="32" xfId="0" applyFont="1" applyFill="1" applyBorder="1" applyAlignment="1" applyProtection="1">
      <alignment vertical="center" wrapText="1"/>
      <protection/>
    </xf>
    <xf numFmtId="0" fontId="77" fillId="0" borderId="0" xfId="0" applyFont="1" applyFill="1" applyAlignment="1" applyProtection="1">
      <alignment vertical="center" wrapText="1"/>
      <protection/>
    </xf>
    <xf numFmtId="0" fontId="80" fillId="0" borderId="0" xfId="0" applyFont="1" applyFill="1" applyBorder="1" applyAlignment="1" applyProtection="1">
      <alignment horizontal="left" vertical="center" wrapText="1"/>
      <protection/>
    </xf>
    <xf numFmtId="0" fontId="77" fillId="26" borderId="0" xfId="0" applyFont="1" applyFill="1" applyAlignment="1" applyProtection="1">
      <alignment horizontal="left" vertical="center" wrapText="1"/>
      <protection/>
    </xf>
    <xf numFmtId="0" fontId="77" fillId="0" borderId="0" xfId="0" applyFont="1" applyFill="1" applyAlignment="1" applyProtection="1">
      <alignment vertical="center" wrapText="1"/>
      <protection/>
    </xf>
    <xf numFmtId="0" fontId="66" fillId="25" borderId="0" xfId="0" applyFont="1" applyFill="1" applyBorder="1" applyAlignment="1" applyProtection="1">
      <alignment/>
      <protection/>
    </xf>
    <xf numFmtId="0" fontId="0" fillId="29" borderId="0" xfId="0" applyFont="1" applyFill="1" applyBorder="1" applyAlignment="1">
      <alignment/>
    </xf>
    <xf numFmtId="0" fontId="0" fillId="29" borderId="0" xfId="0" applyFill="1" applyBorder="1" applyAlignment="1">
      <alignment/>
    </xf>
    <xf numFmtId="14" fontId="0" fillId="0" borderId="10" xfId="0" applyNumberFormat="1" applyFont="1" applyFill="1" applyBorder="1" applyAlignment="1" applyProtection="1">
      <alignment/>
      <protection locked="0"/>
    </xf>
    <xf numFmtId="0" fontId="0" fillId="29" borderId="0" xfId="50" applyFill="1">
      <alignment/>
      <protection/>
    </xf>
    <xf numFmtId="0" fontId="27" fillId="29" borderId="0" xfId="50" applyFont="1" applyFill="1" applyAlignment="1">
      <alignment vertical="center"/>
      <protection/>
    </xf>
    <xf numFmtId="9" fontId="27" fillId="29" borderId="25" xfId="50" applyNumberFormat="1" applyFont="1" applyFill="1" applyBorder="1" applyAlignment="1">
      <alignment horizontal="right" vertical="center"/>
      <protection/>
    </xf>
    <xf numFmtId="0" fontId="0" fillId="29" borderId="0" xfId="50" applyFont="1" applyFill="1" applyAlignment="1">
      <alignment vertical="center"/>
      <protection/>
    </xf>
    <xf numFmtId="0" fontId="0" fillId="29" borderId="0" xfId="50" applyFill="1" applyAlignment="1">
      <alignment vertical="center"/>
      <protection/>
    </xf>
    <xf numFmtId="0" fontId="67" fillId="29" borderId="0" xfId="50" applyFont="1" applyFill="1">
      <alignment/>
      <protection/>
    </xf>
    <xf numFmtId="0" fontId="0" fillId="29" borderId="10" xfId="50" applyFill="1" applyBorder="1" applyAlignment="1">
      <alignment horizontal="right"/>
      <protection/>
    </xf>
    <xf numFmtId="0" fontId="67" fillId="29" borderId="0" xfId="0" applyFont="1" applyFill="1" applyAlignment="1" applyProtection="1">
      <alignment/>
      <protection/>
    </xf>
    <xf numFmtId="14" fontId="0" fillId="29" borderId="10" xfId="50" applyNumberFormat="1" applyFill="1" applyBorder="1" applyAlignment="1">
      <alignment horizontal="right"/>
      <protection/>
    </xf>
    <xf numFmtId="0" fontId="65" fillId="29" borderId="0" xfId="50" applyFont="1" applyFill="1" applyAlignment="1">
      <alignment vertical="center" shrinkToFit="1"/>
      <protection/>
    </xf>
    <xf numFmtId="0" fontId="0" fillId="29" borderId="0" xfId="50" applyFont="1" applyFill="1">
      <alignment/>
      <protection/>
    </xf>
    <xf numFmtId="10" fontId="0" fillId="29" borderId="0" xfId="50" applyNumberFormat="1" applyFill="1" applyAlignment="1">
      <alignment vertical="center"/>
      <protection/>
    </xf>
    <xf numFmtId="0" fontId="66" fillId="25" borderId="0" xfId="0" applyFont="1" applyFill="1" applyAlignment="1" applyProtection="1">
      <alignment horizontal="center" vertical="center" wrapText="1"/>
      <protection/>
    </xf>
    <xf numFmtId="0" fontId="66" fillId="25" borderId="0" xfId="0" applyFont="1" applyFill="1" applyBorder="1" applyAlignment="1" applyProtection="1">
      <alignment horizontal="center" vertical="center" wrapText="1"/>
      <protection/>
    </xf>
    <xf numFmtId="0" fontId="0" fillId="29" borderId="0" xfId="0" applyFont="1" applyFill="1" applyBorder="1" applyAlignment="1">
      <alignment horizontal="left" vertical="top" wrapText="1"/>
    </xf>
    <xf numFmtId="0" fontId="66" fillId="25" borderId="0" xfId="0" applyFont="1" applyFill="1" applyAlignment="1" applyProtection="1">
      <alignment horizontal="left" vertical="top" wrapText="1"/>
      <protection/>
    </xf>
    <xf numFmtId="0" fontId="77" fillId="0" borderId="0" xfId="0" applyFont="1" applyFill="1" applyAlignment="1" applyProtection="1">
      <alignment horizontal="left" vertical="center" wrapText="1"/>
      <protection/>
    </xf>
    <xf numFmtId="0" fontId="77" fillId="0" borderId="32" xfId="0" applyFont="1" applyFill="1" applyBorder="1" applyAlignment="1" applyProtection="1">
      <alignment horizontal="left" vertical="center" wrapText="1"/>
      <protection/>
    </xf>
    <xf numFmtId="0" fontId="77" fillId="26" borderId="0" xfId="0" applyFont="1" applyFill="1" applyAlignment="1" applyProtection="1">
      <alignment horizontal="left" vertical="center" wrapText="1"/>
      <protection/>
    </xf>
    <xf numFmtId="0" fontId="77" fillId="26" borderId="32" xfId="0" applyFont="1" applyFill="1" applyBorder="1" applyAlignment="1" applyProtection="1">
      <alignment horizontal="left" vertical="center" wrapText="1"/>
      <protection/>
    </xf>
    <xf numFmtId="0" fontId="77" fillId="29" borderId="0" xfId="0" applyFont="1" applyFill="1" applyAlignment="1" applyProtection="1">
      <alignment horizontal="left" vertical="center" wrapText="1"/>
      <protection/>
    </xf>
    <xf numFmtId="0" fontId="77" fillId="29" borderId="32" xfId="0" applyFont="1" applyFill="1" applyBorder="1" applyAlignment="1" applyProtection="1">
      <alignment horizontal="left" vertical="center" wrapText="1"/>
      <protection/>
    </xf>
    <xf numFmtId="0" fontId="77" fillId="0" borderId="36" xfId="0" applyFont="1" applyFill="1" applyBorder="1" applyAlignment="1" applyProtection="1">
      <alignment horizontal="left" vertical="center" wrapText="1"/>
      <protection/>
    </xf>
    <xf numFmtId="0" fontId="77" fillId="0" borderId="37" xfId="0" applyFont="1" applyFill="1" applyBorder="1" applyAlignment="1" applyProtection="1">
      <alignment horizontal="left" vertical="center" wrapText="1"/>
      <protection/>
    </xf>
    <xf numFmtId="0" fontId="45" fillId="0" borderId="0" xfId="0" applyFont="1" applyAlignment="1" applyProtection="1">
      <alignment horizontal="left" vertical="center" wrapText="1"/>
      <protection/>
    </xf>
    <xf numFmtId="0" fontId="80" fillId="0" borderId="0" xfId="0" applyFont="1" applyFill="1" applyAlignment="1" applyProtection="1">
      <alignment horizontal="left" vertical="center" wrapText="1"/>
      <protection/>
    </xf>
    <xf numFmtId="0" fontId="80" fillId="0" borderId="32" xfId="0" applyFont="1" applyFill="1" applyBorder="1" applyAlignment="1" applyProtection="1">
      <alignment horizontal="left" vertical="center" wrapText="1"/>
      <protection/>
    </xf>
    <xf numFmtId="0" fontId="80" fillId="26" borderId="0" xfId="0" applyFont="1" applyFill="1" applyAlignment="1" applyProtection="1">
      <alignment horizontal="left" vertical="center" wrapText="1"/>
      <protection/>
    </xf>
    <xf numFmtId="0" fontId="80" fillId="26" borderId="32" xfId="0" applyFont="1" applyFill="1" applyBorder="1" applyAlignment="1" applyProtection="1">
      <alignment horizontal="left" vertical="center" wrapText="1"/>
      <protection/>
    </xf>
    <xf numFmtId="0" fontId="77" fillId="26" borderId="0" xfId="0" applyFont="1" applyFill="1" applyAlignment="1" applyProtection="1">
      <alignment vertical="center" wrapText="1"/>
      <protection/>
    </xf>
    <xf numFmtId="0" fontId="77" fillId="26" borderId="32" xfId="0" applyFont="1" applyFill="1" applyBorder="1" applyAlignment="1" applyProtection="1">
      <alignment vertical="center" wrapText="1"/>
      <protection/>
    </xf>
    <xf numFmtId="0" fontId="80" fillId="0" borderId="0" xfId="0" applyFont="1" applyBorder="1" applyAlignment="1" applyProtection="1">
      <alignment horizontal="left" vertical="center" wrapText="1"/>
      <protection/>
    </xf>
    <xf numFmtId="0" fontId="80" fillId="0" borderId="32" xfId="0" applyFont="1" applyBorder="1" applyAlignment="1" applyProtection="1">
      <alignment horizontal="left" vertical="center" wrapText="1"/>
      <protection/>
    </xf>
    <xf numFmtId="0" fontId="80" fillId="26" borderId="0" xfId="0" applyFont="1" applyFill="1" applyBorder="1" applyAlignment="1" applyProtection="1">
      <alignment horizontal="left" vertical="center" wrapText="1"/>
      <protection/>
    </xf>
    <xf numFmtId="0" fontId="80" fillId="29" borderId="0" xfId="0" applyFont="1" applyFill="1" applyAlignment="1" applyProtection="1">
      <alignment horizontal="left" vertical="center" wrapText="1"/>
      <protection/>
    </xf>
    <xf numFmtId="0" fontId="80" fillId="29" borderId="32" xfId="0" applyFont="1" applyFill="1" applyBorder="1" applyAlignment="1" applyProtection="1">
      <alignment horizontal="left" vertical="center" wrapText="1"/>
      <protection/>
    </xf>
    <xf numFmtId="0" fontId="80" fillId="26" borderId="0" xfId="0" applyFont="1" applyFill="1" applyAlignment="1" applyProtection="1">
      <alignment vertical="center" wrapText="1"/>
      <protection/>
    </xf>
    <xf numFmtId="0" fontId="80" fillId="26" borderId="32" xfId="0" applyFont="1" applyFill="1" applyBorder="1" applyAlignment="1" applyProtection="1">
      <alignment vertical="center" wrapText="1"/>
      <protection/>
    </xf>
    <xf numFmtId="0" fontId="80" fillId="0" borderId="0" xfId="0" applyFont="1" applyAlignment="1" applyProtection="1">
      <alignment vertical="center" wrapText="1"/>
      <protection/>
    </xf>
    <xf numFmtId="0" fontId="80" fillId="0" borderId="32" xfId="0" applyFont="1" applyBorder="1" applyAlignment="1" applyProtection="1">
      <alignment vertical="center" wrapText="1"/>
      <protection/>
    </xf>
    <xf numFmtId="0" fontId="77" fillId="0" borderId="0" xfId="0" applyFont="1" applyFill="1" applyAlignment="1" applyProtection="1">
      <alignment vertical="center" wrapText="1"/>
      <protection/>
    </xf>
    <xf numFmtId="0" fontId="77" fillId="0" borderId="32" xfId="0" applyFont="1" applyFill="1" applyBorder="1" applyAlignment="1" applyProtection="1">
      <alignment vertical="center" wrapText="1"/>
      <protection/>
    </xf>
    <xf numFmtId="0" fontId="66" fillId="25" borderId="0" xfId="50" applyFont="1" applyFill="1" applyAlignment="1">
      <alignment horizontal="center" vertical="center" wrapText="1"/>
      <protection/>
    </xf>
    <xf numFmtId="0" fontId="66" fillId="24" borderId="0" xfId="0" applyFont="1" applyFill="1" applyAlignment="1" applyProtection="1">
      <alignment horizontal="left" vertical="center"/>
      <protection/>
    </xf>
    <xf numFmtId="0" fontId="66" fillId="25" borderId="0" xfId="0" applyFont="1" applyFill="1" applyAlignment="1">
      <alignment vertical="center" wrapText="1"/>
    </xf>
    <xf numFmtId="0" fontId="22" fillId="29" borderId="0" xfId="0" applyFont="1" applyFill="1" applyAlignment="1" applyProtection="1">
      <alignment horizontal="left" vertical="center" wrapText="1"/>
      <protection/>
    </xf>
    <xf numFmtId="0" fontId="22" fillId="29" borderId="32" xfId="0" applyFont="1" applyFill="1" applyBorder="1" applyAlignment="1" applyProtection="1">
      <alignment horizontal="left" vertical="center" wrapText="1"/>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Normal 2" xfId="50"/>
    <cellStyle name="Normal_Cellule QSS - DiagOp Gestion des risques v1.0"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6">
    <dxf>
      <font>
        <b/>
        <i val="0"/>
      </font>
      <fill>
        <patternFill>
          <bgColor rgb="FFFFFF00"/>
        </patternFill>
      </fill>
    </dxf>
    <dxf>
      <font>
        <b/>
        <i val="0"/>
      </font>
      <fill>
        <patternFill>
          <bgColor rgb="FFFF9933"/>
        </patternFill>
      </fill>
    </dxf>
    <dxf>
      <font>
        <b/>
        <i val="0"/>
      </font>
      <fill>
        <patternFill>
          <bgColor rgb="FFFF0000"/>
        </patternFill>
      </fill>
    </dxf>
    <dxf>
      <font>
        <b/>
        <i val="0"/>
      </font>
      <fill>
        <patternFill>
          <bgColor rgb="FFFF9933"/>
        </patternFill>
      </fill>
    </dxf>
    <dxf>
      <font>
        <b/>
        <i val="0"/>
      </font>
      <fill>
        <patternFill>
          <bgColor rgb="FFFF0000"/>
        </patternFill>
      </fill>
    </dxf>
    <dxf>
      <font>
        <b/>
        <i val="0"/>
        <name val="Cambria"/>
        <color theme="0"/>
      </font>
      <fill>
        <patternFill>
          <bgColor rgb="FF00B050"/>
        </patternFill>
      </fill>
    </dxf>
    <dxf>
      <font>
        <b/>
        <i val="0"/>
      </font>
      <fill>
        <patternFill>
          <bgColor rgb="FFFF9933"/>
        </patternFill>
      </fill>
    </dxf>
    <dxf>
      <font>
        <b/>
        <i val="0"/>
      </font>
      <fill>
        <patternFill>
          <bgColor rgb="FFFF0000"/>
        </patternFill>
      </fill>
    </dxf>
    <dxf>
      <font>
        <b/>
        <i val="0"/>
        <name val="Cambria"/>
        <color theme="0"/>
      </font>
      <fill>
        <patternFill>
          <bgColor rgb="FF00B050"/>
        </patternFill>
      </fill>
    </dxf>
    <dxf>
      <font>
        <b/>
        <i val="0"/>
        <name val="Cambria"/>
        <color theme="0"/>
      </font>
      <fill>
        <patternFill>
          <bgColor rgb="FF00B050"/>
        </patternFill>
      </fill>
    </dxf>
    <dxf>
      <font>
        <color theme="0"/>
      </font>
      <fill>
        <patternFill>
          <bgColor rgb="FFFF0000"/>
        </patternFill>
      </fill>
    </dxf>
    <dxf>
      <fill>
        <patternFill>
          <bgColor rgb="FFFFC000"/>
        </patternFill>
      </fill>
    </dxf>
    <dxf>
      <font>
        <color auto="1"/>
      </font>
    </dxf>
    <dxf>
      <fill>
        <patternFill>
          <bgColor theme="1"/>
        </patternFill>
      </fill>
    </dxf>
    <dxf>
      <fill>
        <patternFill>
          <bgColor theme="1"/>
        </patternFill>
      </fill>
    </dxf>
    <dxf>
      <font>
        <b/>
        <i val="0"/>
        <color theme="0"/>
      </font>
      <fill>
        <patternFill>
          <bgColor rgb="FF00B05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575"/>
          <c:y val="0.217"/>
          <c:w val="0.335"/>
          <c:h val="0.573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(Synthèse!$A$50,Synthèse!$A$52,Synthèse!$A$54,Synthèse!$A$56,Synthèse!$A$58,Synthèse!$A$60,Synthèse!$A$62,Synthèse!$A$64,Synthèse!$A$66)</c:f>
              <c:strCache/>
            </c:strRef>
          </c:cat>
          <c:val>
            <c:numLit>
              <c:ptCount val="9"/>
              <c:pt idx="0">
                <c:v>1</c:v>
              </c:pt>
              <c:pt idx="1">
                <c:v>1</c:v>
              </c:pt>
              <c:pt idx="2">
                <c:v>1</c:v>
              </c:pt>
              <c:pt idx="3">
                <c:v>1</c:v>
              </c:pt>
              <c:pt idx="4">
                <c:v>1</c:v>
              </c:pt>
              <c:pt idx="5">
                <c:v>1</c:v>
              </c:pt>
              <c:pt idx="6">
                <c:v>1</c:v>
              </c:pt>
              <c:pt idx="7">
                <c:v>1</c:v>
              </c:pt>
              <c:pt idx="8">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(Synthèse!$A$50,Synthèse!$A$52,Synthèse!$A$54,Synthèse!$A$56,Synthèse!$A$58,Synthèse!$A$60,Synthèse!$A$62,Synthèse!$A$64,Synthèse!$A$66)</c:f>
              <c:strCache/>
            </c:strRef>
          </c:cat>
          <c:val>
            <c:numLit>
              <c:ptCount val="9"/>
              <c:pt idx="0">
                <c:v>0.62</c:v>
              </c:pt>
              <c:pt idx="1">
                <c:v>0.62</c:v>
              </c:pt>
              <c:pt idx="2">
                <c:v>0.62</c:v>
              </c:pt>
              <c:pt idx="3">
                <c:v>0.62</c:v>
              </c:pt>
              <c:pt idx="4">
                <c:v>0.62</c:v>
              </c:pt>
              <c:pt idx="5">
                <c:v>0.62</c:v>
              </c:pt>
              <c:pt idx="6">
                <c:v>0.62</c:v>
              </c:pt>
              <c:pt idx="7">
                <c:v>0.62</c:v>
              </c:pt>
              <c:pt idx="8">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(Synthèse!$A$50,Synthèse!$A$52,Synthèse!$A$54,Synthèse!$A$56,Synthèse!$A$58,Synthèse!$A$60,Synthèse!$A$62,Synthèse!$A$64,Synthèse!$A$66)</c:f>
              <c:strCache/>
            </c:strRef>
          </c:cat>
          <c:val>
            <c:numLit>
              <c:ptCount val="9"/>
              <c:pt idx="0">
                <c:v>0.326</c:v>
              </c:pt>
              <c:pt idx="1">
                <c:v>0.326</c:v>
              </c:pt>
              <c:pt idx="2">
                <c:v>0.326</c:v>
              </c:pt>
              <c:pt idx="3">
                <c:v>0.326</c:v>
              </c:pt>
              <c:pt idx="4">
                <c:v>0.326</c:v>
              </c:pt>
              <c:pt idx="5">
                <c:v>0.326</c:v>
              </c:pt>
              <c:pt idx="6">
                <c:v>0.326</c:v>
              </c:pt>
              <c:pt idx="7">
                <c:v>0.326</c:v>
              </c:pt>
              <c:pt idx="8">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(Synthèse!$A$50,Synthèse!$A$52,Synthèse!$A$54,Synthèse!$A$56,Synthèse!$A$58,Synthèse!$A$60,Synthèse!$A$62,Synthèse!$A$64,Synthèse!$A$66)</c:f>
              <c:strCache/>
            </c:strRef>
          </c:cat>
          <c:val>
            <c:numLit>
              <c:ptCount val="9"/>
              <c:pt idx="0">
                <c:v>0.049</c:v>
              </c:pt>
              <c:pt idx="1">
                <c:v>0.049</c:v>
              </c:pt>
              <c:pt idx="2">
                <c:v>0.049</c:v>
              </c:pt>
              <c:pt idx="3">
                <c:v>0.049</c:v>
              </c:pt>
              <c:pt idx="4">
                <c:v>0.049</c:v>
              </c:pt>
              <c:pt idx="5">
                <c:v>0.049</c:v>
              </c:pt>
              <c:pt idx="6">
                <c:v>0.049</c:v>
              </c:pt>
              <c:pt idx="7">
                <c:v>0.049</c:v>
              </c:pt>
              <c:pt idx="8">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(Synthèse!$A$50,Synthèse!$A$52,Synthèse!$A$54,Synthèse!$A$56,Synthèse!$A$58,Synthèse!$A$60,Synthèse!$A$62,Synthèse!$A$64,Synthèse!$A$66)</c:f>
              <c:strCache/>
            </c:strRef>
          </c:cat>
          <c:val>
            <c:numRef>
              <c:f>(Synthèse!$B$50,Synthèse!$B$52,Synthèse!$B$54,Synthèse!$B$56,Synthèse!$B$58,Synthèse!$B$60,Synthèse!$B$62,Synthèse!$B$64,Synthèse!$B$66)</c:f>
              <c:numCache/>
            </c:numRef>
          </c:val>
        </c:ser>
        <c:axId val="18334242"/>
        <c:axId val="30790451"/>
      </c:radarChart>
      <c:catAx>
        <c:axId val="18334242"/>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30790451"/>
        <c:crosses val="autoZero"/>
        <c:auto val="0"/>
        <c:lblOffset val="100"/>
        <c:tickLblSkip val="1"/>
        <c:noMultiLvlLbl val="0"/>
      </c:catAx>
      <c:valAx>
        <c:axId val="30790451"/>
        <c:scaling>
          <c:orientation val="minMax"/>
          <c:max val="1"/>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18334242"/>
        <c:crossesAt val="1"/>
        <c:crossBetween val="between"/>
        <c:dispUnits/>
      </c:valAx>
      <c:spPr>
        <a:solidFill>
          <a:srgbClr val="FFFFFF"/>
        </a:solidFill>
        <a:ln w="3175">
          <a:noFill/>
        </a:ln>
      </c:spPr>
    </c:plotArea>
    <c:legend>
      <c:legendPos val="r"/>
      <c:layout>
        <c:manualLayout>
          <c:xMode val="edge"/>
          <c:yMode val="edge"/>
          <c:x val="0"/>
          <c:y val="0.03575"/>
          <c:w val="0.95925"/>
          <c:h val="0.06225"/>
        </c:manualLayout>
      </c:layout>
      <c:overlay val="0"/>
      <c:spPr>
        <a:noFill/>
        <a:ln w="3175">
          <a:noFill/>
        </a:ln>
      </c:spPr>
      <c:txPr>
        <a:bodyPr vert="horz" rot="0"/>
        <a:lstStyle/>
        <a:p>
          <a:pPr>
            <a:defRPr lang="en-US" cap="none" sz="128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35"/>
          <c:y val="0.217"/>
          <c:w val="0.418"/>
          <c:h val="0.5725"/>
        </c:manualLayout>
      </c:layout>
      <c:radarChart>
        <c:radarStyle val="filled"/>
        <c:varyColors val="0"/>
        <c:ser>
          <c:idx val="0"/>
          <c:order val="0"/>
          <c:tx>
            <c:v>Risque élévé</c:v>
          </c:tx>
          <c:spPr>
            <a:solidFill>
              <a:srgbClr val="FF0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1</c:v>
              </c:pt>
              <c:pt idx="1">
                <c:v>1</c:v>
              </c:pt>
              <c:pt idx="2">
                <c:v>1</c:v>
              </c:pt>
              <c:pt idx="3">
                <c:v>1</c:v>
              </c:pt>
              <c:pt idx="4">
                <c:v>1</c:v>
              </c:pt>
              <c:pt idx="5">
                <c:v>1</c:v>
              </c:pt>
            </c:numLit>
          </c:val>
        </c:ser>
        <c:ser>
          <c:idx val="2"/>
          <c:order val="1"/>
          <c:tx>
            <c:v>Risque modéré</c:v>
          </c:tx>
          <c:spPr>
            <a:solidFill>
              <a:srgbClr val="FFC0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0.62</c:v>
              </c:pt>
              <c:pt idx="1">
                <c:v>0.62</c:v>
              </c:pt>
              <c:pt idx="2">
                <c:v>0.62</c:v>
              </c:pt>
              <c:pt idx="3">
                <c:v>0.62</c:v>
              </c:pt>
              <c:pt idx="4">
                <c:v>0.62</c:v>
              </c:pt>
              <c:pt idx="5">
                <c:v>0.62</c:v>
              </c:pt>
            </c:numLit>
          </c:val>
        </c:ser>
        <c:ser>
          <c:idx val="3"/>
          <c:order val="2"/>
          <c:tx>
            <c:v>Risque faible</c:v>
          </c:tx>
          <c:spPr>
            <a:solidFill>
              <a:srgbClr val="FFFF0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0.326</c:v>
              </c:pt>
              <c:pt idx="1">
                <c:v>0.326</c:v>
              </c:pt>
              <c:pt idx="2">
                <c:v>0.326</c:v>
              </c:pt>
              <c:pt idx="3">
                <c:v>0.326</c:v>
              </c:pt>
              <c:pt idx="4">
                <c:v>0.326</c:v>
              </c:pt>
              <c:pt idx="5">
                <c:v>0.326</c:v>
              </c:pt>
            </c:numLit>
          </c:val>
        </c:ser>
        <c:ser>
          <c:idx val="4"/>
          <c:order val="3"/>
          <c:tx>
            <c:v>Risque maîtrisé</c:v>
          </c:tx>
          <c:spPr>
            <a:solidFill>
              <a:srgbClr val="00B050"/>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(AUDITsynthèse!$A$49,AUDITsynthèse!$A$51,AUDITsynthèse!$A$53,AUDITsynthèse!$A$55,AUDITsynthèse!$A$57,AUDITsynthèse!$A$59)</c:f>
              <c:strCache/>
            </c:strRef>
          </c:cat>
          <c:val>
            <c:numLit>
              <c:ptCount val="6"/>
              <c:pt idx="0">
                <c:v>0.049</c:v>
              </c:pt>
              <c:pt idx="1">
                <c:v>0.049</c:v>
              </c:pt>
              <c:pt idx="2">
                <c:v>0.049</c:v>
              </c:pt>
              <c:pt idx="3">
                <c:v>0.049</c:v>
              </c:pt>
              <c:pt idx="4">
                <c:v>0.049</c:v>
              </c:pt>
              <c:pt idx="5">
                <c:v>0.049</c:v>
              </c:pt>
            </c:numLit>
          </c:val>
        </c:ser>
        <c:ser>
          <c:idx val="1"/>
          <c:order val="4"/>
          <c:tx>
            <c:v>"Votre niveau de Risque"</c:v>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(AUDITsynthèse!$B$49,AUDITsynthèse!$B$51,AUDITsynthèse!$B$53,AUDITsynthèse!$B$55,AUDITsynthèse!$B$57,AUDITsynthèse!$B$59)</c:f>
              <c:numCache/>
            </c:numRef>
          </c:val>
        </c:ser>
        <c:ser>
          <c:idx val="5"/>
          <c:order val="5"/>
          <c:tx>
            <c:v>Risque Audit</c:v>
          </c:tx>
          <c:spPr>
            <a:noFill/>
            <a:ln w="38100">
              <a:solidFill>
                <a:srgbClr val="046ADA"/>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(AUDITsynthèse!$A$49,AUDITsynthèse!$A$51,AUDITsynthèse!$A$53,AUDITsynthèse!$A$55,AUDITsynthèse!$A$57,AUDITsynthèse!$A$59)</c:f>
              <c:strCache/>
            </c:strRef>
          </c:cat>
          <c:val>
            <c:numRef>
              <c:f>(AUDITsynthèse!$C$49,AUDITsynthèse!$C$51,AUDITsynthèse!$C$53,AUDITsynthèse!$C$55,AUDITsynthèse!$C$57,AUDITsynthèse!$C$59)</c:f>
              <c:numCache/>
            </c:numRef>
          </c:val>
        </c:ser>
        <c:axId val="8678604"/>
        <c:axId val="10998573"/>
      </c:radarChart>
      <c:catAx>
        <c:axId val="8678604"/>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3366"/>
                </a:solidFill>
              </a:defRPr>
            </a:pPr>
          </a:p>
        </c:txPr>
        <c:crossAx val="10998573"/>
        <c:crosses val="autoZero"/>
        <c:auto val="0"/>
        <c:lblOffset val="100"/>
        <c:tickLblSkip val="1"/>
        <c:noMultiLvlLbl val="0"/>
      </c:catAx>
      <c:valAx>
        <c:axId val="10998573"/>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8678604"/>
        <c:crossesAt val="1"/>
        <c:crossBetween val="between"/>
        <c:dispUnits/>
      </c:valAx>
      <c:spPr>
        <a:solidFill>
          <a:srgbClr val="FFFFFF"/>
        </a:solidFill>
        <a:ln w="3175">
          <a:noFill/>
        </a:ln>
      </c:spPr>
    </c:plotArea>
    <c:legend>
      <c:legendPos val="r"/>
      <c:layout>
        <c:manualLayout>
          <c:xMode val="edge"/>
          <c:yMode val="edge"/>
          <c:x val="0"/>
          <c:y val="0.0355"/>
          <c:w val="0.98825"/>
          <c:h val="0.06925"/>
        </c:manualLayout>
      </c:layout>
      <c:overlay val="0"/>
      <c:spPr>
        <a:noFill/>
        <a:ln w="3175">
          <a:noFill/>
        </a:ln>
      </c:spPr>
      <c:txPr>
        <a:bodyPr vert="horz" rot="0"/>
        <a:lstStyle/>
        <a:p>
          <a:pPr>
            <a:defRPr lang="en-US" cap="none" sz="710"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114300</xdr:rowOff>
    </xdr:from>
    <xdr:to>
      <xdr:col>0</xdr:col>
      <xdr:colOff>2886075</xdr:colOff>
      <xdr:row>7</xdr:row>
      <xdr:rowOff>0</xdr:rowOff>
    </xdr:to>
    <xdr:pic>
      <xdr:nvPicPr>
        <xdr:cNvPr id="1" name="irc_mi" descr="Résultat de recherche d'images pour &quot;logo omédit normandie&quot;"/>
        <xdr:cNvPicPr preferRelativeResize="1">
          <a:picLocks noChangeAspect="1"/>
        </xdr:cNvPicPr>
      </xdr:nvPicPr>
      <xdr:blipFill>
        <a:blip r:embed="rId1"/>
        <a:stretch>
          <a:fillRect/>
        </a:stretch>
      </xdr:blipFill>
      <xdr:spPr>
        <a:xfrm>
          <a:off x="76200" y="114300"/>
          <a:ext cx="280035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3</xdr:col>
      <xdr:colOff>57150</xdr:colOff>
      <xdr:row>6</xdr:row>
      <xdr:rowOff>95250</xdr:rowOff>
    </xdr:to>
    <xdr:pic>
      <xdr:nvPicPr>
        <xdr:cNvPr id="1" name="irc_mi" descr="Résultat de recherche d'images pour &quot;logo omédit normandie&quot;"/>
        <xdr:cNvPicPr preferRelativeResize="1">
          <a:picLocks noChangeAspect="1"/>
        </xdr:cNvPicPr>
      </xdr:nvPicPr>
      <xdr:blipFill>
        <a:blip r:embed="rId1"/>
        <a:stretch>
          <a:fillRect/>
        </a:stretch>
      </xdr:blipFill>
      <xdr:spPr>
        <a:xfrm>
          <a:off x="133350" y="85725"/>
          <a:ext cx="2809875" cy="1019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19050</xdr:rowOff>
    </xdr:from>
    <xdr:to>
      <xdr:col>1</xdr:col>
      <xdr:colOff>161925</xdr:colOff>
      <xdr:row>7</xdr:row>
      <xdr:rowOff>66675</xdr:rowOff>
    </xdr:to>
    <xdr:pic>
      <xdr:nvPicPr>
        <xdr:cNvPr id="1" name="irc_mi" descr="Résultat de recherche d'images pour &quot;logo omédit normandie&quot;"/>
        <xdr:cNvPicPr preferRelativeResize="1">
          <a:picLocks noChangeAspect="1"/>
        </xdr:cNvPicPr>
      </xdr:nvPicPr>
      <xdr:blipFill>
        <a:blip r:embed="rId1"/>
        <a:stretch>
          <a:fillRect/>
        </a:stretch>
      </xdr:blipFill>
      <xdr:spPr>
        <a:xfrm>
          <a:off x="66675" y="180975"/>
          <a:ext cx="2809875" cy="1019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28575</xdr:rowOff>
    </xdr:from>
    <xdr:to>
      <xdr:col>1</xdr:col>
      <xdr:colOff>2390775</xdr:colOff>
      <xdr:row>7</xdr:row>
      <xdr:rowOff>38100</xdr:rowOff>
    </xdr:to>
    <xdr:pic>
      <xdr:nvPicPr>
        <xdr:cNvPr id="1" name="irc_mi" descr="Résultat de recherche d'images pour &quot;logo omédit normandie&quot;"/>
        <xdr:cNvPicPr preferRelativeResize="1">
          <a:picLocks noChangeAspect="1"/>
        </xdr:cNvPicPr>
      </xdr:nvPicPr>
      <xdr:blipFill>
        <a:blip r:embed="rId1"/>
        <a:stretch>
          <a:fillRect/>
        </a:stretch>
      </xdr:blipFill>
      <xdr:spPr>
        <a:xfrm>
          <a:off x="0" y="190500"/>
          <a:ext cx="2809875"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16</xdr:row>
      <xdr:rowOff>47625</xdr:rowOff>
    </xdr:from>
    <xdr:to>
      <xdr:col>3</xdr:col>
      <xdr:colOff>485775</xdr:colOff>
      <xdr:row>47</xdr:row>
      <xdr:rowOff>161925</xdr:rowOff>
    </xdr:to>
    <xdr:graphicFrame>
      <xdr:nvGraphicFramePr>
        <xdr:cNvPr id="1" name="Graphique 2"/>
        <xdr:cNvGraphicFramePr/>
      </xdr:nvGraphicFramePr>
      <xdr:xfrm>
        <a:off x="466725" y="3390900"/>
        <a:ext cx="8715375" cy="51339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190500</xdr:colOff>
      <xdr:row>1</xdr:row>
      <xdr:rowOff>38100</xdr:rowOff>
    </xdr:from>
    <xdr:to>
      <xdr:col>0</xdr:col>
      <xdr:colOff>3000375</xdr:colOff>
      <xdr:row>7</xdr:row>
      <xdr:rowOff>76200</xdr:rowOff>
    </xdr:to>
    <xdr:pic>
      <xdr:nvPicPr>
        <xdr:cNvPr id="2" name="irc_mi" descr="Résultat de recherche d'images pour &quot;logo omédit normandie&quot;"/>
        <xdr:cNvPicPr preferRelativeResize="1">
          <a:picLocks noChangeAspect="1"/>
        </xdr:cNvPicPr>
      </xdr:nvPicPr>
      <xdr:blipFill>
        <a:blip r:embed="rId2"/>
        <a:stretch>
          <a:fillRect/>
        </a:stretch>
      </xdr:blipFill>
      <xdr:spPr>
        <a:xfrm>
          <a:off x="190500" y="200025"/>
          <a:ext cx="28098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85725</xdr:rowOff>
    </xdr:from>
    <xdr:to>
      <xdr:col>1</xdr:col>
      <xdr:colOff>2266950</xdr:colOff>
      <xdr:row>6</xdr:row>
      <xdr:rowOff>95250</xdr:rowOff>
    </xdr:to>
    <xdr:pic>
      <xdr:nvPicPr>
        <xdr:cNvPr id="1" name="irc_mi" descr="Résultat de recherche d'images pour &quot;logo omédit normandie&quot;"/>
        <xdr:cNvPicPr preferRelativeResize="1">
          <a:picLocks noChangeAspect="1"/>
        </xdr:cNvPicPr>
      </xdr:nvPicPr>
      <xdr:blipFill>
        <a:blip r:embed="rId1"/>
        <a:stretch>
          <a:fillRect/>
        </a:stretch>
      </xdr:blipFill>
      <xdr:spPr>
        <a:xfrm>
          <a:off x="114300" y="85725"/>
          <a:ext cx="2809875"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3705225</xdr:colOff>
      <xdr:row>7</xdr:row>
      <xdr:rowOff>66675</xdr:rowOff>
    </xdr:to>
    <xdr:pic>
      <xdr:nvPicPr>
        <xdr:cNvPr id="1" name="Image 6"/>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742950</xdr:colOff>
      <xdr:row>7</xdr:row>
      <xdr:rowOff>38100</xdr:rowOff>
    </xdr:to>
    <xdr:pic>
      <xdr:nvPicPr>
        <xdr:cNvPr id="1" name="Image 7"/>
        <xdr:cNvPicPr preferRelativeResize="1">
          <a:picLocks noChangeAspect="1"/>
        </xdr:cNvPicPr>
      </xdr:nvPicPr>
      <xdr:blipFill>
        <a:blip r:embed="rId1"/>
        <a:stretch>
          <a:fillRect/>
        </a:stretch>
      </xdr:blipFill>
      <xdr:spPr>
        <a:xfrm>
          <a:off x="0" y="0"/>
          <a:ext cx="10382250" cy="1200150"/>
        </a:xfrm>
        <a:prstGeom prst="rect">
          <a:avLst/>
        </a:prstGeom>
        <a:noFill/>
        <a:ln w="9525" cmpd="sng">
          <a:noFill/>
        </a:ln>
      </xdr:spPr>
    </xdr:pic>
    <xdr:clientData/>
  </xdr:twoCellAnchor>
  <xdr:twoCellAnchor>
    <xdr:from>
      <xdr:col>0</xdr:col>
      <xdr:colOff>0</xdr:colOff>
      <xdr:row>15</xdr:row>
      <xdr:rowOff>0</xdr:rowOff>
    </xdr:from>
    <xdr:to>
      <xdr:col>1</xdr:col>
      <xdr:colOff>2057400</xdr:colOff>
      <xdr:row>48</xdr:row>
      <xdr:rowOff>85725</xdr:rowOff>
    </xdr:to>
    <xdr:graphicFrame>
      <xdr:nvGraphicFramePr>
        <xdr:cNvPr id="2" name="Graphique 2"/>
        <xdr:cNvGraphicFramePr/>
      </xdr:nvGraphicFramePr>
      <xdr:xfrm>
        <a:off x="0" y="2800350"/>
        <a:ext cx="7439025" cy="5457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L40"/>
  <sheetViews>
    <sheetView showGridLines="0" showRowColHeaders="0" zoomScalePageLayoutView="0" workbookViewId="0" topLeftCell="A4">
      <selection activeCell="P23" sqref="P23"/>
    </sheetView>
  </sheetViews>
  <sheetFormatPr defaultColWidth="11.421875" defaultRowHeight="12.75"/>
  <cols>
    <col min="1" max="1" width="120.28125" style="0" customWidth="1"/>
    <col min="2" max="11" width="11.421875" style="0" hidden="1" customWidth="1"/>
  </cols>
  <sheetData>
    <row r="9" spans="1:2" s="6" customFormat="1" ht="40.5">
      <c r="A9" s="129" t="s">
        <v>327</v>
      </c>
      <c r="B9" s="6" t="s">
        <v>35</v>
      </c>
    </row>
    <row r="11" spans="1:12" s="4" customFormat="1" ht="18.75" customHeight="1">
      <c r="A11" s="9" t="s">
        <v>26</v>
      </c>
      <c r="B11" s="8"/>
      <c r="C11" s="8"/>
      <c r="D11" s="8"/>
      <c r="E11" s="8"/>
      <c r="F11" s="8"/>
      <c r="G11" s="8"/>
      <c r="H11" s="8"/>
      <c r="I11" s="8"/>
      <c r="J11" s="8"/>
      <c r="K11" s="8"/>
      <c r="L11" s="8"/>
    </row>
    <row r="13" spans="1:12" ht="12.75">
      <c r="A13" s="121" t="s">
        <v>359</v>
      </c>
      <c r="L13" s="121"/>
    </row>
    <row r="15" ht="25.5">
      <c r="A15" s="16" t="s">
        <v>94</v>
      </c>
    </row>
    <row r="21" ht="89.25">
      <c r="A21" s="16" t="s">
        <v>95</v>
      </c>
    </row>
    <row r="22" ht="12.75">
      <c r="A22" s="17"/>
    </row>
    <row r="23" ht="63.75">
      <c r="A23" s="16" t="s">
        <v>96</v>
      </c>
    </row>
    <row r="24" ht="25.5">
      <c r="A24" s="16" t="s">
        <v>40</v>
      </c>
    </row>
    <row r="26" ht="12.75">
      <c r="A26" s="152" t="s">
        <v>352</v>
      </c>
    </row>
    <row r="27" ht="12.75">
      <c r="A27" s="153"/>
    </row>
    <row r="28" ht="12.75">
      <c r="A28" s="153" t="s">
        <v>97</v>
      </c>
    </row>
    <row r="29" ht="12.75">
      <c r="A29" s="153" t="s">
        <v>348</v>
      </c>
    </row>
    <row r="30" ht="12.75">
      <c r="A30" s="153" t="s">
        <v>123</v>
      </c>
    </row>
    <row r="33" ht="12.75">
      <c r="A33" s="153"/>
    </row>
    <row r="34" ht="12.75">
      <c r="A34" s="153" t="s">
        <v>99</v>
      </c>
    </row>
    <row r="35" ht="12.75">
      <c r="A35" s="152" t="s">
        <v>345</v>
      </c>
    </row>
    <row r="36" ht="12.75">
      <c r="A36" s="153" t="s">
        <v>346</v>
      </c>
    </row>
    <row r="37" ht="12.75">
      <c r="A37" s="153" t="s">
        <v>347</v>
      </c>
    </row>
    <row r="38" ht="12.75">
      <c r="A38" s="153" t="s">
        <v>351</v>
      </c>
    </row>
    <row r="39" ht="12.75">
      <c r="A39" s="153" t="s">
        <v>349</v>
      </c>
    </row>
    <row r="40" ht="38.25">
      <c r="A40" s="152" t="s">
        <v>392</v>
      </c>
    </row>
  </sheetData>
  <sheetProtection password="DA6F" sheet="1" selectLockedCells="1" selectUnlockedCells="1"/>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9:E21"/>
  <sheetViews>
    <sheetView showGridLines="0" showRowColHeaders="0" zoomScalePageLayoutView="0" workbookViewId="0" topLeftCell="A1">
      <selection activeCell="D13" sqref="D13"/>
    </sheetView>
  </sheetViews>
  <sheetFormatPr defaultColWidth="11.421875" defaultRowHeight="12.75"/>
  <cols>
    <col min="1" max="1" width="27.7109375" style="38" customWidth="1"/>
    <col min="2" max="2" width="11.8515625" style="38" hidden="1" customWidth="1"/>
    <col min="3" max="3" width="15.57421875" style="38" customWidth="1"/>
    <col min="4" max="4" width="33.140625" style="38" customWidth="1"/>
    <col min="5" max="5" width="20.28125" style="38" customWidth="1"/>
    <col min="6" max="16384" width="11.421875" style="38" customWidth="1"/>
  </cols>
  <sheetData>
    <row r="1" ht="12.75"/>
    <row r="2" ht="12.75"/>
    <row r="3" ht="12.75"/>
    <row r="4" ht="12.75"/>
    <row r="5" ht="12.75"/>
    <row r="6" ht="15.75" customHeight="1"/>
    <row r="7" ht="12.75"/>
    <row r="9" spans="1:5" s="40" customFormat="1" ht="81" customHeight="1">
      <c r="A9" s="360" t="s">
        <v>328</v>
      </c>
      <c r="B9" s="360"/>
      <c r="C9" s="360"/>
      <c r="D9" s="360"/>
      <c r="E9" s="360"/>
    </row>
    <row r="11" s="70" customFormat="1" ht="19.5" customHeight="1">
      <c r="A11" s="69" t="s">
        <v>41</v>
      </c>
    </row>
    <row r="12" s="39" customFormat="1" ht="12.75"/>
    <row r="13" spans="1:4" s="39" customFormat="1" ht="12.75">
      <c r="A13" s="71" t="s">
        <v>29</v>
      </c>
      <c r="D13" s="347" t="s">
        <v>391</v>
      </c>
    </row>
    <row r="14" s="39" customFormat="1" ht="12.75"/>
    <row r="15" spans="1:4" s="39" customFormat="1" ht="12.75">
      <c r="A15" s="71" t="s">
        <v>36</v>
      </c>
      <c r="D15" s="72"/>
    </row>
    <row r="16" spans="1:4" ht="12.75">
      <c r="A16" s="71" t="s">
        <v>37</v>
      </c>
      <c r="B16" s="39"/>
      <c r="C16" s="39"/>
      <c r="D16" s="72"/>
    </row>
    <row r="17" spans="1:4" ht="13.5" thickBot="1">
      <c r="A17" s="71"/>
      <c r="B17" s="39"/>
      <c r="C17" s="39"/>
      <c r="D17" s="112"/>
    </row>
    <row r="18" spans="1:4" s="39" customFormat="1" ht="14.25" thickBot="1" thickTop="1">
      <c r="A18" s="103"/>
      <c r="B18" s="104"/>
      <c r="C18" s="104"/>
      <c r="D18" s="105"/>
    </row>
    <row r="19" spans="1:4" ht="14.25" thickBot="1" thickTop="1">
      <c r="A19" s="106" t="s">
        <v>55</v>
      </c>
      <c r="B19" s="102"/>
      <c r="C19" s="102"/>
      <c r="D19" s="109"/>
    </row>
    <row r="20" spans="1:4" ht="14.25" thickBot="1" thickTop="1">
      <c r="A20" s="107"/>
      <c r="B20" s="108"/>
      <c r="C20" s="108"/>
      <c r="D20" s="111"/>
    </row>
    <row r="21" spans="1:4" ht="13.5" thickTop="1">
      <c r="A21" s="110" t="s">
        <v>56</v>
      </c>
      <c r="B21" s="102"/>
      <c r="C21" s="102"/>
      <c r="D21" s="112"/>
    </row>
  </sheetData>
  <sheetProtection password="DA6F" sheet="1" selectLockedCells="1"/>
  <protectedRanges>
    <protectedRange sqref="D13 D19:D21 D15:D17" name="Plage1"/>
  </protectedRanges>
  <mergeCells count="1">
    <mergeCell ref="A9:E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C39"/>
  <sheetViews>
    <sheetView showRowColHeaders="0" zoomScalePageLayoutView="0" workbookViewId="0" topLeftCell="A7">
      <selection activeCell="H4" sqref="H4"/>
    </sheetView>
  </sheetViews>
  <sheetFormatPr defaultColWidth="11.421875" defaultRowHeight="12.75"/>
  <cols>
    <col min="1" max="1" width="40.7109375" style="0" customWidth="1"/>
  </cols>
  <sheetData>
    <row r="1" spans="1:22" ht="12.75">
      <c r="A1" s="345"/>
      <c r="B1" s="346"/>
      <c r="C1" s="346"/>
      <c r="D1" s="346"/>
      <c r="E1" s="346"/>
      <c r="F1" s="346"/>
      <c r="G1" s="346"/>
      <c r="H1" s="346"/>
      <c r="I1" s="346"/>
      <c r="J1" s="346"/>
      <c r="K1" s="346"/>
      <c r="L1" s="346"/>
      <c r="M1" s="346"/>
      <c r="N1" s="346"/>
      <c r="O1" s="128"/>
      <c r="P1" s="128"/>
      <c r="Q1" s="128"/>
      <c r="R1" s="128"/>
      <c r="S1" s="128"/>
      <c r="T1" s="128"/>
      <c r="U1" s="128"/>
      <c r="V1" s="128"/>
    </row>
    <row r="2" spans="1:22" ht="12.75">
      <c r="A2" s="346"/>
      <c r="B2" s="346"/>
      <c r="C2" s="346"/>
      <c r="D2" s="346"/>
      <c r="E2" s="346"/>
      <c r="F2" s="346"/>
      <c r="G2" s="346"/>
      <c r="H2" s="346"/>
      <c r="I2" s="346"/>
      <c r="J2" s="346"/>
      <c r="K2" s="346"/>
      <c r="L2" s="346"/>
      <c r="M2" s="346"/>
      <c r="N2" s="346"/>
      <c r="O2" s="128"/>
      <c r="P2" s="128"/>
      <c r="Q2" s="128"/>
      <c r="R2" s="128"/>
      <c r="S2" s="128"/>
      <c r="T2" s="128"/>
      <c r="U2" s="128"/>
      <c r="V2" s="128"/>
    </row>
    <row r="3" spans="1:22" ht="12.75">
      <c r="A3" s="346"/>
      <c r="B3" s="346"/>
      <c r="C3" s="346"/>
      <c r="D3" s="346"/>
      <c r="E3" s="346"/>
      <c r="F3" s="346"/>
      <c r="G3" s="346"/>
      <c r="H3" s="346"/>
      <c r="I3" s="346"/>
      <c r="J3" s="346"/>
      <c r="K3" s="346"/>
      <c r="L3" s="346"/>
      <c r="M3" s="346"/>
      <c r="N3" s="346"/>
      <c r="O3" s="128"/>
      <c r="P3" s="128"/>
      <c r="Q3" s="128"/>
      <c r="R3" s="128"/>
      <c r="S3" s="128"/>
      <c r="T3" s="128"/>
      <c r="U3" s="128"/>
      <c r="V3" s="128"/>
    </row>
    <row r="4" spans="1:22" ht="12.75">
      <c r="A4" s="346"/>
      <c r="B4" s="346"/>
      <c r="C4" s="346"/>
      <c r="D4" s="346"/>
      <c r="E4" s="346"/>
      <c r="F4" s="346"/>
      <c r="G4" s="346"/>
      <c r="H4" s="346"/>
      <c r="I4" s="346"/>
      <c r="J4" s="346"/>
      <c r="K4" s="346"/>
      <c r="L4" s="346"/>
      <c r="M4" s="346"/>
      <c r="N4" s="346"/>
      <c r="O4" s="128"/>
      <c r="P4" s="128"/>
      <c r="Q4" s="128"/>
      <c r="R4" s="128"/>
      <c r="S4" s="128"/>
      <c r="T4" s="128"/>
      <c r="U4" s="128"/>
      <c r="V4" s="128"/>
    </row>
    <row r="5" spans="1:22" ht="12.75">
      <c r="A5" s="346"/>
      <c r="B5" s="346"/>
      <c r="C5" s="346"/>
      <c r="D5" s="346"/>
      <c r="E5" s="346"/>
      <c r="F5" s="346"/>
      <c r="G5" s="346"/>
      <c r="H5" s="346"/>
      <c r="I5" s="346"/>
      <c r="J5" s="346"/>
      <c r="K5" s="346"/>
      <c r="L5" s="346"/>
      <c r="M5" s="346"/>
      <c r="N5" s="346"/>
      <c r="O5" s="128"/>
      <c r="P5" s="128"/>
      <c r="Q5" s="128"/>
      <c r="R5" s="128"/>
      <c r="S5" s="128"/>
      <c r="T5" s="128"/>
      <c r="U5" s="128"/>
      <c r="V5" s="128"/>
    </row>
    <row r="6" spans="1:22" ht="12.75">
      <c r="A6" s="346"/>
      <c r="B6" s="346"/>
      <c r="C6" s="346"/>
      <c r="D6" s="346"/>
      <c r="E6" s="346"/>
      <c r="F6" s="346"/>
      <c r="G6" s="346"/>
      <c r="H6" s="346"/>
      <c r="I6" s="346"/>
      <c r="J6" s="346"/>
      <c r="K6" s="346"/>
      <c r="L6" s="346"/>
      <c r="M6" s="346"/>
      <c r="N6" s="346"/>
      <c r="O6" s="128"/>
      <c r="P6" s="128"/>
      <c r="Q6" s="128"/>
      <c r="R6" s="128"/>
      <c r="S6" s="128"/>
      <c r="T6" s="128"/>
      <c r="U6" s="128"/>
      <c r="V6" s="128"/>
    </row>
    <row r="7" spans="1:22" ht="12.75">
      <c r="A7" s="346"/>
      <c r="B7" s="346"/>
      <c r="C7" s="346"/>
      <c r="D7" s="346"/>
      <c r="E7" s="346"/>
      <c r="F7" s="346"/>
      <c r="G7" s="346"/>
      <c r="H7" s="346"/>
      <c r="I7" s="346"/>
      <c r="J7" s="346"/>
      <c r="K7" s="346"/>
      <c r="L7" s="346"/>
      <c r="M7" s="346"/>
      <c r="N7" s="346"/>
      <c r="O7" s="128"/>
      <c r="P7" s="128"/>
      <c r="Q7" s="128"/>
      <c r="R7" s="128"/>
      <c r="S7" s="128"/>
      <c r="T7" s="128"/>
      <c r="U7" s="128"/>
      <c r="V7" s="128"/>
    </row>
    <row r="8" spans="1:22" ht="15" customHeight="1">
      <c r="A8" s="128"/>
      <c r="B8" s="128"/>
      <c r="C8" s="128"/>
      <c r="D8" s="128"/>
      <c r="E8" s="128"/>
      <c r="F8" s="128"/>
      <c r="G8" s="128"/>
      <c r="H8" s="128"/>
      <c r="I8" s="128"/>
      <c r="J8" s="128"/>
      <c r="K8" s="128"/>
      <c r="L8" s="128"/>
      <c r="M8" s="128"/>
      <c r="N8" s="128"/>
      <c r="O8" s="128"/>
      <c r="P8" s="128"/>
      <c r="Q8" s="128"/>
      <c r="R8" s="128"/>
      <c r="S8" s="128"/>
      <c r="T8" s="128"/>
      <c r="U8" s="128"/>
      <c r="V8" s="128"/>
    </row>
    <row r="9" spans="1:24" ht="82.5" customHeight="1">
      <c r="A9" s="361" t="s">
        <v>328</v>
      </c>
      <c r="B9" s="361"/>
      <c r="C9" s="361"/>
      <c r="D9" s="361"/>
      <c r="E9" s="361"/>
      <c r="F9" s="344"/>
      <c r="G9" s="344"/>
      <c r="H9" s="344"/>
      <c r="I9" s="344"/>
      <c r="J9" s="344"/>
      <c r="K9" s="344"/>
      <c r="L9" s="344"/>
      <c r="M9" s="344"/>
      <c r="N9" s="344"/>
      <c r="O9" s="192"/>
      <c r="P9" s="192"/>
      <c r="Q9" s="192"/>
      <c r="R9" s="192"/>
      <c r="S9" s="192"/>
      <c r="T9" s="192"/>
      <c r="U9" s="192"/>
      <c r="V9" s="192"/>
      <c r="W9" s="192"/>
      <c r="X9" s="192"/>
    </row>
    <row r="10" spans="1:28" ht="12.75">
      <c r="A10" s="128"/>
      <c r="B10" s="128"/>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row>
    <row r="11" spans="1:29" ht="18">
      <c r="A11" s="69" t="s">
        <v>390</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row>
    <row r="12" spans="1:20" ht="12.75">
      <c r="A12" s="346"/>
      <c r="B12" s="346"/>
      <c r="C12" s="346"/>
      <c r="D12" s="346"/>
      <c r="E12" s="346"/>
      <c r="F12" s="346"/>
      <c r="G12" s="346"/>
      <c r="H12" s="346"/>
      <c r="I12" s="346"/>
      <c r="J12" s="346"/>
      <c r="K12" s="346"/>
      <c r="L12" s="346"/>
      <c r="M12" s="346"/>
      <c r="N12" s="346"/>
      <c r="O12" s="128"/>
      <c r="P12" s="128"/>
      <c r="Q12" s="128"/>
      <c r="R12" s="128"/>
      <c r="S12" s="128"/>
      <c r="T12" s="128"/>
    </row>
    <row r="13" spans="1:20" ht="12.75">
      <c r="A13" s="345" t="s">
        <v>393</v>
      </c>
      <c r="B13" s="346"/>
      <c r="C13" s="346"/>
      <c r="D13" s="346"/>
      <c r="E13" s="346"/>
      <c r="F13" s="346"/>
      <c r="G13" s="346"/>
      <c r="H13" s="346"/>
      <c r="I13" s="346"/>
      <c r="J13" s="346"/>
      <c r="K13" s="346"/>
      <c r="L13" s="346"/>
      <c r="M13" s="346"/>
      <c r="N13" s="346"/>
      <c r="O13" s="128"/>
      <c r="P13" s="128"/>
      <c r="Q13" s="128"/>
      <c r="R13" s="128"/>
      <c r="S13" s="128"/>
      <c r="T13" s="128"/>
    </row>
    <row r="14" spans="1:20" ht="12.75">
      <c r="A14" s="346"/>
      <c r="B14" s="346"/>
      <c r="C14" s="346"/>
      <c r="D14" s="346"/>
      <c r="E14" s="346"/>
      <c r="F14" s="346"/>
      <c r="G14" s="346"/>
      <c r="H14" s="346"/>
      <c r="I14" s="346"/>
      <c r="J14" s="346"/>
      <c r="K14" s="346"/>
      <c r="L14" s="346"/>
      <c r="M14" s="346"/>
      <c r="N14" s="346"/>
      <c r="O14" s="128"/>
      <c r="P14" s="128"/>
      <c r="Q14" s="128"/>
      <c r="R14" s="128"/>
      <c r="S14" s="128"/>
      <c r="T14" s="128"/>
    </row>
    <row r="15" spans="1:20" ht="12.75">
      <c r="A15" s="345" t="s">
        <v>394</v>
      </c>
      <c r="B15" s="346"/>
      <c r="C15" s="346"/>
      <c r="D15" s="346"/>
      <c r="E15" s="346"/>
      <c r="F15" s="346"/>
      <c r="G15" s="346"/>
      <c r="H15" s="346"/>
      <c r="I15" s="346"/>
      <c r="J15" s="346"/>
      <c r="K15" s="346"/>
      <c r="L15" s="346"/>
      <c r="M15" s="346"/>
      <c r="N15" s="346"/>
      <c r="O15" s="128"/>
      <c r="P15" s="128"/>
      <c r="Q15" s="128"/>
      <c r="R15" s="128"/>
      <c r="S15" s="128"/>
      <c r="T15" s="128"/>
    </row>
    <row r="16" spans="1:20" ht="12.75">
      <c r="A16" s="345"/>
      <c r="B16" s="346"/>
      <c r="C16" s="346"/>
      <c r="D16" s="346"/>
      <c r="E16" s="346"/>
      <c r="F16" s="346"/>
      <c r="G16" s="346"/>
      <c r="H16" s="346"/>
      <c r="I16" s="346"/>
      <c r="J16" s="346"/>
      <c r="K16" s="346"/>
      <c r="L16" s="346"/>
      <c r="M16" s="346"/>
      <c r="N16" s="346"/>
      <c r="O16" s="128"/>
      <c r="P16" s="128"/>
      <c r="Q16" s="128"/>
      <c r="R16" s="128"/>
      <c r="S16" s="128"/>
      <c r="T16" s="128"/>
    </row>
    <row r="17" spans="1:20" ht="12.75">
      <c r="A17" s="345" t="s">
        <v>398</v>
      </c>
      <c r="B17" s="346"/>
      <c r="C17" s="346"/>
      <c r="D17" s="346"/>
      <c r="E17" s="346"/>
      <c r="F17" s="346"/>
      <c r="G17" s="346"/>
      <c r="H17" s="346"/>
      <c r="I17" s="346"/>
      <c r="J17" s="346"/>
      <c r="K17" s="346"/>
      <c r="L17" s="346"/>
      <c r="M17" s="346"/>
      <c r="N17" s="346"/>
      <c r="O17" s="128"/>
      <c r="P17" s="128"/>
      <c r="Q17" s="128"/>
      <c r="R17" s="128"/>
      <c r="S17" s="128"/>
      <c r="T17" s="128"/>
    </row>
    <row r="18" spans="1:20" ht="12.75">
      <c r="A18" s="345" t="s">
        <v>399</v>
      </c>
      <c r="B18" s="346"/>
      <c r="C18" s="346"/>
      <c r="D18" s="346"/>
      <c r="E18" s="346"/>
      <c r="F18" s="346"/>
      <c r="G18" s="346"/>
      <c r="H18" s="346"/>
      <c r="I18" s="346"/>
      <c r="J18" s="346"/>
      <c r="K18" s="346"/>
      <c r="L18" s="346"/>
      <c r="M18" s="346"/>
      <c r="N18" s="346"/>
      <c r="O18" s="128"/>
      <c r="P18" s="128"/>
      <c r="Q18" s="128"/>
      <c r="R18" s="128"/>
      <c r="S18" s="128"/>
      <c r="T18" s="128"/>
    </row>
    <row r="19" spans="1:20" ht="12.75">
      <c r="A19" s="128"/>
      <c r="B19" s="128"/>
      <c r="C19" s="128"/>
      <c r="D19" s="128"/>
      <c r="E19" s="128"/>
      <c r="F19" s="346"/>
      <c r="G19" s="346"/>
      <c r="H19" s="346"/>
      <c r="I19" s="346"/>
      <c r="J19" s="346"/>
      <c r="K19" s="346"/>
      <c r="L19" s="346"/>
      <c r="M19" s="346"/>
      <c r="N19" s="346"/>
      <c r="O19" s="128"/>
      <c r="P19" s="128"/>
      <c r="Q19" s="128"/>
      <c r="R19" s="128"/>
      <c r="S19" s="128"/>
      <c r="T19" s="128"/>
    </row>
    <row r="20" spans="1:20" ht="12.75">
      <c r="A20" s="345" t="s">
        <v>407</v>
      </c>
      <c r="B20" s="346"/>
      <c r="C20" s="346"/>
      <c r="D20" s="346"/>
      <c r="E20" s="346"/>
      <c r="F20" s="346"/>
      <c r="G20" s="346"/>
      <c r="H20" s="346"/>
      <c r="I20" s="346"/>
      <c r="J20" s="346"/>
      <c r="K20" s="346"/>
      <c r="L20" s="346"/>
      <c r="M20" s="346"/>
      <c r="N20" s="346"/>
      <c r="O20" s="128"/>
      <c r="P20" s="128"/>
      <c r="Q20" s="128"/>
      <c r="R20" s="128"/>
      <c r="S20" s="128"/>
      <c r="T20" s="128"/>
    </row>
    <row r="21" spans="1:20" ht="12.75">
      <c r="A21" s="345" t="s">
        <v>408</v>
      </c>
      <c r="B21" s="346"/>
      <c r="C21" s="346"/>
      <c r="D21" s="346"/>
      <c r="E21" s="346"/>
      <c r="F21" s="346"/>
      <c r="G21" s="346"/>
      <c r="H21" s="346"/>
      <c r="I21" s="346"/>
      <c r="J21" s="346"/>
      <c r="K21" s="346"/>
      <c r="L21" s="346"/>
      <c r="M21" s="346"/>
      <c r="N21" s="346"/>
      <c r="O21" s="128"/>
      <c r="P21" s="128"/>
      <c r="Q21" s="128"/>
      <c r="R21" s="128"/>
      <c r="S21" s="128"/>
      <c r="T21" s="128"/>
    </row>
    <row r="22" spans="1:20" ht="12.75">
      <c r="A22" s="345" t="s">
        <v>395</v>
      </c>
      <c r="B22" s="346"/>
      <c r="C22" s="346"/>
      <c r="D22" s="346"/>
      <c r="E22" s="346"/>
      <c r="F22" s="346"/>
      <c r="G22" s="346"/>
      <c r="H22" s="346"/>
      <c r="I22" s="346"/>
      <c r="J22" s="346"/>
      <c r="K22" s="346"/>
      <c r="L22" s="346"/>
      <c r="M22" s="346"/>
      <c r="N22" s="346"/>
      <c r="O22" s="128"/>
      <c r="P22" s="128"/>
      <c r="Q22" s="128"/>
      <c r="R22" s="128"/>
      <c r="S22" s="128"/>
      <c r="T22" s="128"/>
    </row>
    <row r="23" spans="1:20" ht="12.75">
      <c r="A23" s="346"/>
      <c r="B23" s="346"/>
      <c r="C23" s="346"/>
      <c r="D23" s="346"/>
      <c r="E23" s="346"/>
      <c r="F23" s="346"/>
      <c r="G23" s="346"/>
      <c r="H23" s="346"/>
      <c r="I23" s="346"/>
      <c r="J23" s="346"/>
      <c r="K23" s="346"/>
      <c r="L23" s="346"/>
      <c r="M23" s="346"/>
      <c r="N23" s="346"/>
      <c r="O23" s="128"/>
      <c r="P23" s="128"/>
      <c r="Q23" s="128"/>
      <c r="R23" s="128"/>
      <c r="S23" s="128"/>
      <c r="T23" s="128"/>
    </row>
    <row r="24" spans="1:20" ht="12.75">
      <c r="A24" s="345" t="s">
        <v>396</v>
      </c>
      <c r="B24" s="346"/>
      <c r="C24" s="346"/>
      <c r="D24" s="346"/>
      <c r="E24" s="346"/>
      <c r="F24" s="346"/>
      <c r="G24" s="346"/>
      <c r="H24" s="346"/>
      <c r="I24" s="346"/>
      <c r="J24" s="346"/>
      <c r="K24" s="346"/>
      <c r="L24" s="346"/>
      <c r="M24" s="346"/>
      <c r="N24" s="346"/>
      <c r="O24" s="128"/>
      <c r="P24" s="128"/>
      <c r="Q24" s="128"/>
      <c r="R24" s="128"/>
      <c r="S24" s="128"/>
      <c r="T24" s="128"/>
    </row>
    <row r="25" spans="1:20" ht="12.75">
      <c r="A25" s="346"/>
      <c r="B25" s="346"/>
      <c r="C25" s="346"/>
      <c r="D25" s="346"/>
      <c r="E25" s="346"/>
      <c r="F25" s="346"/>
      <c r="G25" s="346"/>
      <c r="H25" s="346"/>
      <c r="I25" s="346"/>
      <c r="J25" s="346"/>
      <c r="K25" s="346"/>
      <c r="L25" s="346"/>
      <c r="M25" s="346"/>
      <c r="N25" s="346"/>
      <c r="O25" s="128"/>
      <c r="P25" s="128"/>
      <c r="Q25" s="128"/>
      <c r="R25" s="128"/>
      <c r="S25" s="128"/>
      <c r="T25" s="128"/>
    </row>
    <row r="26" spans="1:20" ht="63.75" customHeight="1">
      <c r="A26" s="362" t="s">
        <v>397</v>
      </c>
      <c r="B26" s="362"/>
      <c r="C26" s="362"/>
      <c r="D26" s="362"/>
      <c r="E26" s="362"/>
      <c r="F26" s="362"/>
      <c r="G26" s="346"/>
      <c r="H26" s="346"/>
      <c r="I26" s="346"/>
      <c r="J26" s="346"/>
      <c r="K26" s="346"/>
      <c r="L26" s="346"/>
      <c r="M26" s="346"/>
      <c r="N26" s="346"/>
      <c r="O26" s="128"/>
      <c r="P26" s="128"/>
      <c r="Q26" s="128"/>
      <c r="R26" s="128"/>
      <c r="S26" s="128"/>
      <c r="T26" s="128"/>
    </row>
    <row r="27" spans="1:20" ht="63.75" customHeight="1">
      <c r="A27" s="362" t="s">
        <v>400</v>
      </c>
      <c r="B27" s="362"/>
      <c r="C27" s="362"/>
      <c r="D27" s="362"/>
      <c r="E27" s="362"/>
      <c r="F27" s="362"/>
      <c r="G27" s="346"/>
      <c r="H27" s="346"/>
      <c r="I27" s="346"/>
      <c r="J27" s="346"/>
      <c r="K27" s="346"/>
      <c r="L27" s="346"/>
      <c r="M27" s="346"/>
      <c r="N27" s="346"/>
      <c r="O27" s="128"/>
      <c r="P27" s="128"/>
      <c r="Q27" s="128"/>
      <c r="R27" s="128"/>
      <c r="S27" s="128"/>
      <c r="T27" s="128"/>
    </row>
    <row r="28" spans="1:20" ht="12.75">
      <c r="A28" s="346"/>
      <c r="B28" s="346"/>
      <c r="C28" s="346"/>
      <c r="D28" s="346"/>
      <c r="E28" s="346"/>
      <c r="F28" s="346"/>
      <c r="G28" s="346"/>
      <c r="H28" s="346"/>
      <c r="I28" s="346"/>
      <c r="J28" s="346"/>
      <c r="K28" s="346"/>
      <c r="L28" s="346"/>
      <c r="M28" s="346"/>
      <c r="N28" s="346"/>
      <c r="O28" s="128"/>
      <c r="P28" s="128"/>
      <c r="Q28" s="128"/>
      <c r="R28" s="128"/>
      <c r="S28" s="128"/>
      <c r="T28" s="128"/>
    </row>
    <row r="29" spans="1:20" ht="12.75">
      <c r="A29" s="346"/>
      <c r="B29" s="346"/>
      <c r="C29" s="346"/>
      <c r="D29" s="346"/>
      <c r="E29" s="346"/>
      <c r="F29" s="346"/>
      <c r="G29" s="346"/>
      <c r="H29" s="346"/>
      <c r="I29" s="346"/>
      <c r="J29" s="346"/>
      <c r="K29" s="346"/>
      <c r="L29" s="346"/>
      <c r="M29" s="346"/>
      <c r="N29" s="346"/>
      <c r="O29" s="128"/>
      <c r="P29" s="128"/>
      <c r="Q29" s="128"/>
      <c r="R29" s="128"/>
      <c r="S29" s="128"/>
      <c r="T29" s="128"/>
    </row>
    <row r="30" spans="1:20" ht="12.75">
      <c r="A30" s="346"/>
      <c r="B30" s="346"/>
      <c r="C30" s="346"/>
      <c r="D30" s="346"/>
      <c r="E30" s="346"/>
      <c r="F30" s="346"/>
      <c r="G30" s="346"/>
      <c r="H30" s="346"/>
      <c r="I30" s="346"/>
      <c r="J30" s="346"/>
      <c r="K30" s="346"/>
      <c r="L30" s="346"/>
      <c r="M30" s="346"/>
      <c r="N30" s="346"/>
      <c r="O30" s="128"/>
      <c r="P30" s="128"/>
      <c r="Q30" s="128"/>
      <c r="R30" s="128"/>
      <c r="S30" s="128"/>
      <c r="T30" s="128"/>
    </row>
    <row r="31" spans="1:20" ht="12.75">
      <c r="A31" s="346"/>
      <c r="B31" s="346"/>
      <c r="C31" s="346"/>
      <c r="D31" s="346"/>
      <c r="E31" s="346"/>
      <c r="F31" s="346"/>
      <c r="G31" s="346"/>
      <c r="H31" s="346"/>
      <c r="I31" s="346"/>
      <c r="J31" s="346"/>
      <c r="K31" s="346"/>
      <c r="L31" s="346"/>
      <c r="M31" s="346"/>
      <c r="N31" s="346"/>
      <c r="O31" s="128"/>
      <c r="P31" s="128"/>
      <c r="Q31" s="128"/>
      <c r="R31" s="128"/>
      <c r="S31" s="128"/>
      <c r="T31" s="128"/>
    </row>
    <row r="32" spans="1:20" ht="12.75">
      <c r="A32" s="346"/>
      <c r="B32" s="346"/>
      <c r="C32" s="346"/>
      <c r="D32" s="346"/>
      <c r="E32" s="346"/>
      <c r="F32" s="346"/>
      <c r="G32" s="346"/>
      <c r="H32" s="346"/>
      <c r="I32" s="346"/>
      <c r="J32" s="346"/>
      <c r="K32" s="346"/>
      <c r="L32" s="346"/>
      <c r="M32" s="346"/>
      <c r="N32" s="346"/>
      <c r="O32" s="128"/>
      <c r="P32" s="128"/>
      <c r="Q32" s="128"/>
      <c r="R32" s="128"/>
      <c r="S32" s="128"/>
      <c r="T32" s="128"/>
    </row>
    <row r="33" spans="1:20" ht="12.75">
      <c r="A33" s="346"/>
      <c r="B33" s="346"/>
      <c r="C33" s="346"/>
      <c r="D33" s="346"/>
      <c r="E33" s="346"/>
      <c r="F33" s="346"/>
      <c r="G33" s="346"/>
      <c r="H33" s="346"/>
      <c r="I33" s="346"/>
      <c r="J33" s="346"/>
      <c r="K33" s="346"/>
      <c r="L33" s="346"/>
      <c r="M33" s="346"/>
      <c r="N33" s="346"/>
      <c r="O33" s="128"/>
      <c r="P33" s="128"/>
      <c r="Q33" s="128"/>
      <c r="R33" s="128"/>
      <c r="S33" s="128"/>
      <c r="T33" s="128"/>
    </row>
    <row r="34" spans="1:20" ht="12.75">
      <c r="A34" s="346"/>
      <c r="B34" s="346"/>
      <c r="C34" s="346"/>
      <c r="D34" s="346"/>
      <c r="E34" s="346"/>
      <c r="F34" s="346"/>
      <c r="G34" s="346"/>
      <c r="H34" s="346"/>
      <c r="I34" s="346"/>
      <c r="J34" s="346"/>
      <c r="K34" s="346"/>
      <c r="L34" s="346"/>
      <c r="M34" s="346"/>
      <c r="N34" s="346"/>
      <c r="O34" s="128"/>
      <c r="P34" s="128"/>
      <c r="Q34" s="128"/>
      <c r="R34" s="128"/>
      <c r="S34" s="128"/>
      <c r="T34" s="128"/>
    </row>
    <row r="35" spans="1:20" ht="12.75">
      <c r="A35" s="128"/>
      <c r="B35" s="128"/>
      <c r="C35" s="128"/>
      <c r="D35" s="128"/>
      <c r="E35" s="128"/>
      <c r="F35" s="128"/>
      <c r="G35" s="128"/>
      <c r="H35" s="128"/>
      <c r="I35" s="128"/>
      <c r="J35" s="128"/>
      <c r="K35" s="128"/>
      <c r="L35" s="128"/>
      <c r="M35" s="128"/>
      <c r="N35" s="128"/>
      <c r="O35" s="128"/>
      <c r="P35" s="128"/>
      <c r="Q35" s="128"/>
      <c r="R35" s="128"/>
      <c r="S35" s="128"/>
      <c r="T35" s="128"/>
    </row>
    <row r="36" spans="1:20" ht="12.75">
      <c r="A36" s="128"/>
      <c r="B36" s="128"/>
      <c r="C36" s="128"/>
      <c r="D36" s="128"/>
      <c r="E36" s="128"/>
      <c r="F36" s="128"/>
      <c r="G36" s="128"/>
      <c r="H36" s="128"/>
      <c r="I36" s="128"/>
      <c r="J36" s="128"/>
      <c r="K36" s="128"/>
      <c r="L36" s="128"/>
      <c r="M36" s="128"/>
      <c r="N36" s="128"/>
      <c r="O36" s="128"/>
      <c r="P36" s="128"/>
      <c r="Q36" s="128"/>
      <c r="R36" s="128"/>
      <c r="S36" s="128"/>
      <c r="T36" s="128"/>
    </row>
    <row r="37" spans="1:20" ht="12.75">
      <c r="A37" s="128"/>
      <c r="B37" s="128"/>
      <c r="C37" s="128"/>
      <c r="D37" s="128"/>
      <c r="E37" s="128"/>
      <c r="F37" s="128"/>
      <c r="G37" s="128"/>
      <c r="H37" s="128"/>
      <c r="I37" s="128"/>
      <c r="J37" s="128"/>
      <c r="K37" s="128"/>
      <c r="L37" s="128"/>
      <c r="M37" s="128"/>
      <c r="N37" s="128"/>
      <c r="O37" s="128"/>
      <c r="P37" s="128"/>
      <c r="Q37" s="128"/>
      <c r="R37" s="128"/>
      <c r="S37" s="128"/>
      <c r="T37" s="128"/>
    </row>
    <row r="38" spans="1:20" ht="12.75">
      <c r="A38" s="128"/>
      <c r="B38" s="128"/>
      <c r="C38" s="128"/>
      <c r="D38" s="128"/>
      <c r="E38" s="128"/>
      <c r="F38" s="128"/>
      <c r="G38" s="128"/>
      <c r="H38" s="128"/>
      <c r="I38" s="128"/>
      <c r="J38" s="128"/>
      <c r="K38" s="128"/>
      <c r="L38" s="128"/>
      <c r="M38" s="128"/>
      <c r="N38" s="128"/>
      <c r="O38" s="128"/>
      <c r="P38" s="128"/>
      <c r="Q38" s="128"/>
      <c r="R38" s="128"/>
      <c r="S38" s="128"/>
      <c r="T38" s="128"/>
    </row>
    <row r="39" spans="1:20" ht="12.75">
      <c r="A39" s="128"/>
      <c r="B39" s="128"/>
      <c r="C39" s="128"/>
      <c r="D39" s="128"/>
      <c r="E39" s="128"/>
      <c r="F39" s="128"/>
      <c r="G39" s="128"/>
      <c r="H39" s="128"/>
      <c r="I39" s="128"/>
      <c r="J39" s="128"/>
      <c r="K39" s="128"/>
      <c r="L39" s="128"/>
      <c r="M39" s="128"/>
      <c r="N39" s="128"/>
      <c r="O39" s="128"/>
      <c r="P39" s="128"/>
      <c r="Q39" s="128"/>
      <c r="R39" s="128"/>
      <c r="S39" s="128"/>
      <c r="T39" s="128"/>
    </row>
  </sheetData>
  <sheetProtection password="DA6F" sheet="1" selectLockedCells="1"/>
  <mergeCells count="3">
    <mergeCell ref="A9:E9"/>
    <mergeCell ref="A26:F26"/>
    <mergeCell ref="A27:F27"/>
  </mergeCells>
  <printOptions/>
  <pageMargins left="0.7" right="0.7" top="0.75" bottom="0.75" header="0.3" footer="0.3"/>
  <pageSetup orientation="portrait" paperSize="9"/>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3:AL498"/>
  <sheetViews>
    <sheetView showGridLines="0" showRowColHeaders="0" tabSelected="1" zoomScaleSheetLayoutView="100" workbookViewId="0" topLeftCell="A1">
      <pane xSplit="8" topLeftCell="I1" activePane="topRight" state="frozen"/>
      <selection pane="topLeft" activeCell="A1" sqref="A1"/>
      <selection pane="topRight" activeCell="D15" sqref="D15"/>
    </sheetView>
  </sheetViews>
  <sheetFormatPr defaultColWidth="11.421875" defaultRowHeight="12.75"/>
  <cols>
    <col min="1" max="1" width="6.28125" style="186" customWidth="1"/>
    <col min="2" max="2" width="76.28125" style="186" customWidth="1"/>
    <col min="3" max="3" width="13.00390625" style="186" customWidth="1"/>
    <col min="4" max="4" width="28.00390625" style="186" customWidth="1"/>
    <col min="5" max="5" width="37.140625" style="188" hidden="1" customWidth="1"/>
    <col min="6" max="6" width="6.140625" style="189" hidden="1" customWidth="1"/>
    <col min="7" max="7" width="4.7109375" style="190" hidden="1" customWidth="1"/>
    <col min="8" max="8" width="0.42578125" style="190" customWidth="1"/>
    <col min="9" max="9" width="72.8515625" style="190" customWidth="1"/>
    <col min="10" max="10" width="0.9921875" style="190" customWidth="1"/>
    <col min="11" max="11" width="1.28515625" style="190" customWidth="1"/>
    <col min="12" max="12" width="34.00390625" style="190" customWidth="1"/>
    <col min="13" max="14" width="11.7109375" style="190" customWidth="1"/>
    <col min="15" max="15" width="12.7109375" style="190" customWidth="1"/>
    <col min="16" max="16" width="18.140625" style="190" customWidth="1"/>
    <col min="17" max="17" width="25.28125" style="190" customWidth="1"/>
    <col min="18" max="18" width="18.00390625" style="190" customWidth="1"/>
    <col min="19" max="22" width="57.421875" style="190" customWidth="1"/>
    <col min="23" max="23" width="19.8515625" style="190" customWidth="1"/>
    <col min="24" max="24" width="14.421875" style="186" customWidth="1"/>
    <col min="25" max="25" width="15.28125" style="186" customWidth="1"/>
    <col min="26" max="50" width="11.421875" style="186" customWidth="1"/>
    <col min="51" max="16384" width="11.421875" style="186" customWidth="1"/>
  </cols>
  <sheetData>
    <row r="1" ht="12.75"/>
    <row r="2" ht="12.75"/>
    <row r="3" ht="12.75">
      <c r="D3" s="187" t="s">
        <v>38</v>
      </c>
    </row>
    <row r="4" ht="12.75">
      <c r="D4" s="187" t="s">
        <v>0</v>
      </c>
    </row>
    <row r="5" ht="12.75">
      <c r="D5" s="187" t="s">
        <v>47</v>
      </c>
    </row>
    <row r="6" ht="15.75" customHeight="1"/>
    <row r="7" ht="12.75"/>
    <row r="8" ht="12.75"/>
    <row r="9" spans="1:23" s="192" customFormat="1" ht="33.75" customHeight="1">
      <c r="A9" s="363" t="s">
        <v>410</v>
      </c>
      <c r="B9" s="363"/>
      <c r="C9" s="363"/>
      <c r="D9" s="363"/>
      <c r="E9" s="363"/>
      <c r="F9" s="363"/>
      <c r="G9" s="363"/>
      <c r="H9" s="363"/>
      <c r="I9" s="363"/>
      <c r="J9" s="191"/>
      <c r="K9" s="191"/>
      <c r="L9" s="191"/>
      <c r="M9" s="191"/>
      <c r="N9" s="191"/>
      <c r="O9" s="191"/>
      <c r="P9" s="191"/>
      <c r="Q9" s="191"/>
      <c r="R9" s="191"/>
      <c r="S9" s="191"/>
      <c r="T9" s="191"/>
      <c r="U9" s="191"/>
      <c r="V9" s="191"/>
      <c r="W9" s="191"/>
    </row>
    <row r="10" spans="1:5" ht="48" customHeight="1">
      <c r="A10" s="372" t="s">
        <v>354</v>
      </c>
      <c r="B10" s="372"/>
      <c r="C10" s="372"/>
      <c r="D10" s="372"/>
      <c r="E10" s="372"/>
    </row>
    <row r="11" ht="12.75"/>
    <row r="12" spans="1:23" s="198" customFormat="1" ht="22.5" customHeight="1">
      <c r="A12" s="193" t="s">
        <v>286</v>
      </c>
      <c r="B12" s="194"/>
      <c r="C12" s="194"/>
      <c r="D12" s="194"/>
      <c r="E12" s="195"/>
      <c r="F12" s="196"/>
      <c r="G12" s="196"/>
      <c r="H12" s="196"/>
      <c r="I12" s="196"/>
      <c r="J12" s="196"/>
      <c r="K12" s="196"/>
      <c r="L12" s="197"/>
      <c r="M12" s="197"/>
      <c r="N12" s="197"/>
      <c r="O12" s="197"/>
      <c r="P12" s="197"/>
      <c r="Q12" s="196"/>
      <c r="R12" s="196"/>
      <c r="S12" s="196"/>
      <c r="T12" s="196"/>
      <c r="U12" s="196"/>
      <c r="V12" s="196"/>
      <c r="W12" s="196"/>
    </row>
    <row r="13" spans="1:23" s="198" customFormat="1" ht="12.75" customHeight="1">
      <c r="A13" s="199"/>
      <c r="E13" s="200"/>
      <c r="F13" s="196"/>
      <c r="G13" s="196"/>
      <c r="H13" s="196"/>
      <c r="I13" s="196"/>
      <c r="J13" s="196"/>
      <c r="K13" s="196"/>
      <c r="L13" s="197"/>
      <c r="M13" s="197"/>
      <c r="N13" s="197"/>
      <c r="O13" s="197"/>
      <c r="P13" s="201"/>
      <c r="Q13" s="190"/>
      <c r="R13" s="189"/>
      <c r="S13" s="189"/>
      <c r="T13" s="190"/>
      <c r="U13" s="190"/>
      <c r="V13" s="190"/>
      <c r="W13" s="190"/>
    </row>
    <row r="14" spans="1:19" ht="22.5" customHeight="1">
      <c r="A14" s="202"/>
      <c r="B14" s="202"/>
      <c r="C14" s="202"/>
      <c r="D14" s="203" t="s">
        <v>2</v>
      </c>
      <c r="E14" s="203" t="s">
        <v>43</v>
      </c>
      <c r="L14" s="201"/>
      <c r="M14" s="201" t="s">
        <v>1</v>
      </c>
      <c r="N14" s="201" t="s">
        <v>16</v>
      </c>
      <c r="O14" s="204">
        <f>O31/N31</f>
        <v>1</v>
      </c>
      <c r="P14" s="205"/>
      <c r="Q14" s="206"/>
      <c r="R14" s="207"/>
      <c r="S14" s="189"/>
    </row>
    <row r="15" spans="1:25" ht="21.75" customHeight="1">
      <c r="A15" s="208" t="s">
        <v>3</v>
      </c>
      <c r="B15" s="384" t="s">
        <v>139</v>
      </c>
      <c r="C15" s="385"/>
      <c r="D15" s="209"/>
      <c r="E15" s="210"/>
      <c r="F15" s="211"/>
      <c r="G15" s="212"/>
      <c r="H15" s="211"/>
      <c r="I15" s="211"/>
      <c r="J15" s="211"/>
      <c r="K15" s="211"/>
      <c r="L15" s="213"/>
      <c r="M15" s="213" t="s">
        <v>0</v>
      </c>
      <c r="N15" s="213">
        <v>8</v>
      </c>
      <c r="O15" s="214">
        <f>IF(OR(D15=M15,D15=""),N15,0)</f>
        <v>8</v>
      </c>
      <c r="P15" s="213"/>
      <c r="Q15" s="215"/>
      <c r="R15" s="189"/>
      <c r="S15" s="189"/>
      <c r="T15" s="189"/>
      <c r="U15" s="189"/>
      <c r="V15" s="189"/>
      <c r="W15" s="189"/>
      <c r="X15" s="216"/>
      <c r="Y15" s="216"/>
    </row>
    <row r="16" spans="1:25" ht="21.75" customHeight="1">
      <c r="A16" s="217" t="s">
        <v>6</v>
      </c>
      <c r="B16" s="386" t="s">
        <v>126</v>
      </c>
      <c r="C16" s="387"/>
      <c r="D16" s="209"/>
      <c r="E16" s="218"/>
      <c r="G16" s="219"/>
      <c r="L16" s="201"/>
      <c r="M16" s="205" t="s">
        <v>0</v>
      </c>
      <c r="N16" s="220">
        <v>8</v>
      </c>
      <c r="O16" s="221">
        <f>IF(OR(D16=M16,D16=""),N16,0)</f>
        <v>8</v>
      </c>
      <c r="P16" s="201"/>
      <c r="R16" s="189"/>
      <c r="S16" s="189"/>
      <c r="T16" s="189"/>
      <c r="U16" s="189"/>
      <c r="V16" s="189"/>
      <c r="W16" s="189"/>
      <c r="X16" s="216"/>
      <c r="Y16" s="216"/>
    </row>
    <row r="17" spans="1:25" s="224" customFormat="1" ht="21.75" customHeight="1">
      <c r="A17" s="208" t="s">
        <v>7</v>
      </c>
      <c r="B17" s="222" t="s">
        <v>129</v>
      </c>
      <c r="C17" s="223"/>
      <c r="D17" s="209"/>
      <c r="E17" s="210"/>
      <c r="F17" s="211"/>
      <c r="G17" s="212"/>
      <c r="H17" s="211"/>
      <c r="I17" s="211"/>
      <c r="J17" s="211"/>
      <c r="K17" s="211"/>
      <c r="L17" s="213"/>
      <c r="M17" s="213" t="s">
        <v>0</v>
      </c>
      <c r="N17" s="213">
        <v>16</v>
      </c>
      <c r="O17" s="214">
        <f aca="true" t="shared" si="0" ref="O17:O29">IF(OR(D17=M17,D17=""),N17,0)</f>
        <v>16</v>
      </c>
      <c r="P17" s="213"/>
      <c r="Q17" s="211"/>
      <c r="R17" s="189"/>
      <c r="S17" s="189"/>
      <c r="T17" s="189"/>
      <c r="U17" s="189"/>
      <c r="V17" s="189"/>
      <c r="W17" s="189"/>
      <c r="X17" s="216"/>
      <c r="Y17" s="216"/>
    </row>
    <row r="18" spans="1:23" s="216" customFormat="1" ht="21.75" customHeight="1">
      <c r="A18" s="217" t="s">
        <v>8</v>
      </c>
      <c r="B18" s="373" t="s">
        <v>140</v>
      </c>
      <c r="C18" s="374"/>
      <c r="D18" s="209"/>
      <c r="E18" s="225"/>
      <c r="F18" s="189"/>
      <c r="G18" s="219"/>
      <c r="H18" s="189"/>
      <c r="I18" s="189"/>
      <c r="J18" s="189"/>
      <c r="K18" s="189"/>
      <c r="L18" s="220"/>
      <c r="M18" s="220" t="s">
        <v>0</v>
      </c>
      <c r="N18" s="220">
        <v>16</v>
      </c>
      <c r="O18" s="221">
        <f t="shared" si="0"/>
        <v>16</v>
      </c>
      <c r="P18" s="220"/>
      <c r="Q18" s="189"/>
      <c r="R18" s="189"/>
      <c r="S18" s="189"/>
      <c r="T18" s="189"/>
      <c r="U18" s="189"/>
      <c r="V18" s="189"/>
      <c r="W18" s="189"/>
    </row>
    <row r="19" spans="1:25" s="224" customFormat="1" ht="21.75" customHeight="1">
      <c r="A19" s="208" t="s">
        <v>9</v>
      </c>
      <c r="B19" s="375" t="s">
        <v>130</v>
      </c>
      <c r="C19" s="376"/>
      <c r="D19" s="209"/>
      <c r="E19" s="210"/>
      <c r="F19" s="211"/>
      <c r="G19" s="212"/>
      <c r="H19" s="211"/>
      <c r="I19" s="211"/>
      <c r="J19" s="211"/>
      <c r="K19" s="211"/>
      <c r="L19" s="213"/>
      <c r="M19" s="213" t="s">
        <v>0</v>
      </c>
      <c r="N19" s="213">
        <v>16</v>
      </c>
      <c r="O19" s="214">
        <f t="shared" si="0"/>
        <v>16</v>
      </c>
      <c r="P19" s="213"/>
      <c r="Q19" s="211"/>
      <c r="R19" s="189"/>
      <c r="S19" s="189"/>
      <c r="T19" s="189"/>
      <c r="U19" s="189"/>
      <c r="V19" s="189"/>
      <c r="W19" s="189"/>
      <c r="X19" s="216"/>
      <c r="Y19" s="216"/>
    </row>
    <row r="20" spans="1:23" s="216" customFormat="1" ht="21.75" customHeight="1">
      <c r="A20" s="217" t="s">
        <v>10</v>
      </c>
      <c r="B20" s="373" t="s">
        <v>131</v>
      </c>
      <c r="C20" s="374"/>
      <c r="D20" s="209"/>
      <c r="E20" s="225"/>
      <c r="F20" s="189"/>
      <c r="G20" s="219"/>
      <c r="H20" s="189"/>
      <c r="I20" s="189"/>
      <c r="J20" s="189"/>
      <c r="K20" s="189"/>
      <c r="L20" s="220"/>
      <c r="M20" s="220" t="s">
        <v>0</v>
      </c>
      <c r="N20" s="220">
        <v>16</v>
      </c>
      <c r="O20" s="221">
        <f t="shared" si="0"/>
        <v>16</v>
      </c>
      <c r="P20" s="220"/>
      <c r="Q20" s="189"/>
      <c r="R20" s="189"/>
      <c r="S20" s="189"/>
      <c r="T20" s="189"/>
      <c r="U20" s="189"/>
      <c r="V20" s="189"/>
      <c r="W20" s="189"/>
    </row>
    <row r="21" spans="1:25" s="224" customFormat="1" ht="21.75" customHeight="1">
      <c r="A21" s="208" t="s">
        <v>125</v>
      </c>
      <c r="B21" s="375" t="s">
        <v>382</v>
      </c>
      <c r="C21" s="376"/>
      <c r="D21" s="209"/>
      <c r="E21" s="210"/>
      <c r="F21" s="211"/>
      <c r="G21" s="212"/>
      <c r="H21" s="211"/>
      <c r="I21" s="211"/>
      <c r="J21" s="211"/>
      <c r="K21" s="211"/>
      <c r="L21" s="213"/>
      <c r="M21" s="213" t="s">
        <v>0</v>
      </c>
      <c r="N21" s="213">
        <v>24</v>
      </c>
      <c r="O21" s="214">
        <f t="shared" si="0"/>
        <v>24</v>
      </c>
      <c r="P21" s="213"/>
      <c r="Q21" s="215"/>
      <c r="R21" s="189"/>
      <c r="S21" s="189"/>
      <c r="T21" s="189"/>
      <c r="U21" s="189"/>
      <c r="V21" s="189"/>
      <c r="W21" s="189"/>
      <c r="X21" s="216"/>
      <c r="Y21" s="216"/>
    </row>
    <row r="22" spans="1:25" s="229" customFormat="1" ht="21.75" customHeight="1">
      <c r="A22" s="226" t="s">
        <v>127</v>
      </c>
      <c r="B22" s="382" t="s">
        <v>141</v>
      </c>
      <c r="C22" s="383"/>
      <c r="D22" s="209"/>
      <c r="E22" s="227"/>
      <c r="F22" s="189"/>
      <c r="G22" s="219"/>
      <c r="H22" s="206"/>
      <c r="I22" s="206"/>
      <c r="J22" s="206"/>
      <c r="K22" s="206"/>
      <c r="L22" s="205"/>
      <c r="M22" s="205" t="s">
        <v>0</v>
      </c>
      <c r="N22" s="220">
        <v>8</v>
      </c>
      <c r="O22" s="221">
        <f t="shared" si="0"/>
        <v>8</v>
      </c>
      <c r="P22" s="205"/>
      <c r="Q22" s="228"/>
      <c r="R22" s="189"/>
      <c r="S22" s="189"/>
      <c r="T22" s="189"/>
      <c r="U22" s="189"/>
      <c r="V22" s="189"/>
      <c r="W22" s="189"/>
      <c r="X22" s="216"/>
      <c r="Y22" s="216"/>
    </row>
    <row r="23" spans="1:25" s="224" customFormat="1" ht="21.75" customHeight="1">
      <c r="A23" s="208" t="s">
        <v>128</v>
      </c>
      <c r="B23" s="375" t="s">
        <v>383</v>
      </c>
      <c r="C23" s="376"/>
      <c r="D23" s="209"/>
      <c r="E23" s="210"/>
      <c r="F23" s="211"/>
      <c r="G23" s="212"/>
      <c r="H23" s="211"/>
      <c r="I23" s="211"/>
      <c r="J23" s="211"/>
      <c r="K23" s="211"/>
      <c r="L23" s="213"/>
      <c r="M23" s="213" t="s">
        <v>0</v>
      </c>
      <c r="N23" s="213">
        <v>12</v>
      </c>
      <c r="O23" s="214">
        <f t="shared" si="0"/>
        <v>12</v>
      </c>
      <c r="P23" s="213"/>
      <c r="Q23" s="211"/>
      <c r="R23" s="189"/>
      <c r="S23" s="189"/>
      <c r="T23" s="189"/>
      <c r="U23" s="189"/>
      <c r="V23" s="189"/>
      <c r="W23" s="189"/>
      <c r="X23" s="216"/>
      <c r="Y23" s="216"/>
    </row>
    <row r="24" spans="1:25" s="229" customFormat="1" ht="21.75" customHeight="1">
      <c r="A24" s="226" t="s">
        <v>133</v>
      </c>
      <c r="B24" s="382" t="s">
        <v>384</v>
      </c>
      <c r="C24" s="383"/>
      <c r="D24" s="209"/>
      <c r="E24" s="227"/>
      <c r="F24" s="189"/>
      <c r="G24" s="219"/>
      <c r="H24" s="206"/>
      <c r="I24" s="206"/>
      <c r="J24" s="206"/>
      <c r="K24" s="206"/>
      <c r="L24" s="205"/>
      <c r="M24" s="205" t="s">
        <v>0</v>
      </c>
      <c r="N24" s="220">
        <v>8</v>
      </c>
      <c r="O24" s="221">
        <f t="shared" si="0"/>
        <v>8</v>
      </c>
      <c r="P24" s="205"/>
      <c r="Q24" s="206"/>
      <c r="R24" s="189"/>
      <c r="S24" s="189"/>
      <c r="T24" s="189"/>
      <c r="U24" s="189"/>
      <c r="V24" s="189"/>
      <c r="W24" s="189"/>
      <c r="X24" s="216"/>
      <c r="Y24" s="216"/>
    </row>
    <row r="25" spans="1:25" s="224" customFormat="1" ht="21.75" customHeight="1">
      <c r="A25" s="208" t="s">
        <v>134</v>
      </c>
      <c r="B25" s="375" t="s">
        <v>142</v>
      </c>
      <c r="C25" s="376"/>
      <c r="D25" s="209"/>
      <c r="E25" s="210"/>
      <c r="F25" s="211"/>
      <c r="G25" s="212"/>
      <c r="H25" s="211"/>
      <c r="I25" s="211"/>
      <c r="J25" s="211"/>
      <c r="K25" s="211"/>
      <c r="L25" s="213"/>
      <c r="M25" s="213" t="s">
        <v>0</v>
      </c>
      <c r="N25" s="213">
        <v>8</v>
      </c>
      <c r="O25" s="214">
        <f t="shared" si="0"/>
        <v>8</v>
      </c>
      <c r="P25" s="213"/>
      <c r="Q25" s="211"/>
      <c r="R25" s="189"/>
      <c r="S25" s="189"/>
      <c r="T25" s="189"/>
      <c r="U25" s="189"/>
      <c r="V25" s="189"/>
      <c r="W25" s="189"/>
      <c r="X25" s="216"/>
      <c r="Y25" s="216"/>
    </row>
    <row r="26" spans="1:25" s="229" customFormat="1" ht="21.75" customHeight="1">
      <c r="A26" s="226" t="s">
        <v>135</v>
      </c>
      <c r="B26" s="382" t="s">
        <v>132</v>
      </c>
      <c r="C26" s="383"/>
      <c r="D26" s="209"/>
      <c r="E26" s="227"/>
      <c r="F26" s="189"/>
      <c r="G26" s="219"/>
      <c r="H26" s="206"/>
      <c r="I26" s="206"/>
      <c r="J26" s="206"/>
      <c r="K26" s="206"/>
      <c r="L26" s="205"/>
      <c r="M26" s="205" t="s">
        <v>0</v>
      </c>
      <c r="N26" s="220">
        <v>16</v>
      </c>
      <c r="O26" s="221">
        <f t="shared" si="0"/>
        <v>16</v>
      </c>
      <c r="P26" s="205"/>
      <c r="Q26" s="206"/>
      <c r="R26" s="189"/>
      <c r="S26" s="189"/>
      <c r="T26" s="189"/>
      <c r="U26" s="189"/>
      <c r="V26" s="189"/>
      <c r="W26" s="189"/>
      <c r="X26" s="216"/>
      <c r="Y26" s="216"/>
    </row>
    <row r="27" spans="1:25" s="224" customFormat="1" ht="21.75" customHeight="1">
      <c r="A27" s="208" t="s">
        <v>136</v>
      </c>
      <c r="B27" s="375" t="s">
        <v>143</v>
      </c>
      <c r="C27" s="376"/>
      <c r="D27" s="209"/>
      <c r="E27" s="210"/>
      <c r="F27" s="211"/>
      <c r="G27" s="212"/>
      <c r="H27" s="211"/>
      <c r="I27" s="211"/>
      <c r="J27" s="211"/>
      <c r="K27" s="211"/>
      <c r="L27" s="213"/>
      <c r="M27" s="213" t="s">
        <v>0</v>
      </c>
      <c r="N27" s="213">
        <v>8</v>
      </c>
      <c r="O27" s="214">
        <f t="shared" si="0"/>
        <v>8</v>
      </c>
      <c r="P27" s="213"/>
      <c r="Q27" s="211"/>
      <c r="R27" s="189"/>
      <c r="S27" s="189"/>
      <c r="T27" s="189"/>
      <c r="U27" s="189"/>
      <c r="V27" s="189"/>
      <c r="W27" s="189"/>
      <c r="X27" s="216"/>
      <c r="Y27" s="216"/>
    </row>
    <row r="28" spans="1:25" s="229" customFormat="1" ht="21.75" customHeight="1">
      <c r="A28" s="226" t="s">
        <v>137</v>
      </c>
      <c r="B28" s="382" t="s">
        <v>288</v>
      </c>
      <c r="C28" s="383"/>
      <c r="D28" s="209"/>
      <c r="E28" s="227"/>
      <c r="F28" s="189"/>
      <c r="G28" s="219"/>
      <c r="H28" s="206"/>
      <c r="I28" s="206"/>
      <c r="J28" s="206"/>
      <c r="K28" s="206"/>
      <c r="L28" s="205"/>
      <c r="M28" s="205" t="s">
        <v>0</v>
      </c>
      <c r="N28" s="220">
        <v>16</v>
      </c>
      <c r="O28" s="221">
        <f t="shared" si="0"/>
        <v>16</v>
      </c>
      <c r="P28" s="205"/>
      <c r="Q28" s="206"/>
      <c r="R28" s="189"/>
      <c r="S28" s="189"/>
      <c r="T28" s="189"/>
      <c r="U28" s="189"/>
      <c r="V28" s="189"/>
      <c r="W28" s="189"/>
      <c r="X28" s="216"/>
      <c r="Y28" s="216"/>
    </row>
    <row r="29" spans="1:25" s="224" customFormat="1" ht="21.75" customHeight="1">
      <c r="A29" s="208" t="s">
        <v>138</v>
      </c>
      <c r="B29" s="375" t="s">
        <v>287</v>
      </c>
      <c r="C29" s="376"/>
      <c r="D29" s="209"/>
      <c r="E29" s="210"/>
      <c r="F29" s="211"/>
      <c r="G29" s="212"/>
      <c r="H29" s="211"/>
      <c r="I29" s="211"/>
      <c r="J29" s="211"/>
      <c r="K29" s="211"/>
      <c r="L29" s="213"/>
      <c r="M29" s="213" t="s">
        <v>0</v>
      </c>
      <c r="N29" s="213">
        <v>24</v>
      </c>
      <c r="O29" s="214">
        <f t="shared" si="0"/>
        <v>24</v>
      </c>
      <c r="P29" s="230"/>
      <c r="Q29" s="231"/>
      <c r="R29" s="189"/>
      <c r="S29" s="189"/>
      <c r="T29" s="189"/>
      <c r="U29" s="189"/>
      <c r="V29" s="189"/>
      <c r="W29" s="189"/>
      <c r="X29" s="216"/>
      <c r="Y29" s="216"/>
    </row>
    <row r="30" spans="1:25" s="229" customFormat="1" ht="12.75" customHeight="1">
      <c r="A30" s="226"/>
      <c r="B30" s="232"/>
      <c r="C30" s="233"/>
      <c r="D30" s="233"/>
      <c r="E30" s="227"/>
      <c r="F30" s="189"/>
      <c r="G30" s="206"/>
      <c r="H30" s="206"/>
      <c r="I30" s="206"/>
      <c r="J30" s="206"/>
      <c r="K30" s="206"/>
      <c r="L30" s="205"/>
      <c r="M30" s="205"/>
      <c r="N30" s="220"/>
      <c r="O30" s="221"/>
      <c r="P30" s="205"/>
      <c r="Q30" s="206"/>
      <c r="R30" s="189"/>
      <c r="S30" s="189"/>
      <c r="T30" s="189"/>
      <c r="U30" s="189"/>
      <c r="V30" s="189"/>
      <c r="W30" s="189"/>
      <c r="X30" s="216"/>
      <c r="Y30" s="216"/>
    </row>
    <row r="31" spans="1:23" s="198" customFormat="1" ht="22.5" customHeight="1">
      <c r="A31" s="193" t="s">
        <v>144</v>
      </c>
      <c r="B31" s="194"/>
      <c r="C31" s="194"/>
      <c r="D31" s="194"/>
      <c r="E31" s="195"/>
      <c r="F31" s="196"/>
      <c r="G31" s="196"/>
      <c r="H31" s="196"/>
      <c r="I31" s="196"/>
      <c r="J31" s="196"/>
      <c r="K31" s="196"/>
      <c r="L31" s="197"/>
      <c r="M31" s="197"/>
      <c r="N31" s="221">
        <f>SUM(N15:N29)</f>
        <v>204</v>
      </c>
      <c r="O31" s="221">
        <f>SUM(O15:O29)</f>
        <v>204</v>
      </c>
      <c r="P31" s="197"/>
      <c r="Q31" s="196"/>
      <c r="R31" s="196"/>
      <c r="S31" s="196"/>
      <c r="T31" s="196"/>
      <c r="U31" s="196"/>
      <c r="V31" s="196"/>
      <c r="W31" s="196"/>
    </row>
    <row r="32" spans="1:23" s="198" customFormat="1" ht="12.75" customHeight="1">
      <c r="A32" s="199"/>
      <c r="E32" s="200"/>
      <c r="F32" s="196"/>
      <c r="G32" s="196"/>
      <c r="H32" s="196"/>
      <c r="I32" s="196"/>
      <c r="J32" s="196"/>
      <c r="K32" s="196"/>
      <c r="L32" s="197"/>
      <c r="M32" s="197"/>
      <c r="N32" s="197"/>
      <c r="O32" s="197"/>
      <c r="P32" s="197"/>
      <c r="Q32" s="196"/>
      <c r="R32" s="196"/>
      <c r="S32" s="196"/>
      <c r="T32" s="196"/>
      <c r="U32" s="196"/>
      <c r="V32" s="196"/>
      <c r="W32" s="196"/>
    </row>
    <row r="33" spans="1:25" ht="22.5" customHeight="1">
      <c r="A33" s="202"/>
      <c r="B33" s="202"/>
      <c r="C33" s="202"/>
      <c r="D33" s="234" t="s">
        <v>2</v>
      </c>
      <c r="E33" s="203" t="s">
        <v>43</v>
      </c>
      <c r="L33" s="201"/>
      <c r="M33" s="201" t="s">
        <v>1</v>
      </c>
      <c r="N33" s="201" t="s">
        <v>16</v>
      </c>
      <c r="O33" s="204">
        <f>O56/N56</f>
        <v>1</v>
      </c>
      <c r="P33" s="201"/>
      <c r="R33" s="189"/>
      <c r="S33" s="189"/>
      <c r="T33" s="189"/>
      <c r="U33" s="189"/>
      <c r="V33" s="189"/>
      <c r="W33" s="189"/>
      <c r="X33" s="216"/>
      <c r="Y33" s="216"/>
    </row>
    <row r="34" spans="1:25" s="224" customFormat="1" ht="21.75" customHeight="1">
      <c r="A34" s="208" t="s">
        <v>11</v>
      </c>
      <c r="B34" s="381" t="s">
        <v>361</v>
      </c>
      <c r="C34" s="376"/>
      <c r="D34" s="209"/>
      <c r="E34" s="235"/>
      <c r="F34" s="211"/>
      <c r="G34" s="211"/>
      <c r="H34" s="211"/>
      <c r="I34" s="211"/>
      <c r="J34" s="211"/>
      <c r="K34" s="211"/>
      <c r="L34" s="213"/>
      <c r="M34" s="213" t="s">
        <v>0</v>
      </c>
      <c r="N34" s="213">
        <v>8</v>
      </c>
      <c r="O34" s="214">
        <f>IF(OR(D34=M34,D34=""),N34,0)</f>
        <v>8</v>
      </c>
      <c r="P34" s="213"/>
      <c r="Q34" s="211"/>
      <c r="R34" s="189"/>
      <c r="S34" s="189"/>
      <c r="T34" s="189"/>
      <c r="U34" s="189"/>
      <c r="V34" s="189"/>
      <c r="W34" s="189"/>
      <c r="X34" s="216"/>
      <c r="Y34" s="216"/>
    </row>
    <row r="35" spans="1:25" ht="21.75" customHeight="1">
      <c r="A35" s="236" t="s">
        <v>12</v>
      </c>
      <c r="B35" s="379" t="s">
        <v>146</v>
      </c>
      <c r="C35" s="380"/>
      <c r="D35" s="209"/>
      <c r="E35" s="237"/>
      <c r="L35" s="201"/>
      <c r="M35" s="205" t="s">
        <v>0</v>
      </c>
      <c r="N35" s="220">
        <v>32</v>
      </c>
      <c r="O35" s="221">
        <f>IF(OR(D35=M35,D35=""),N35,0)</f>
        <v>32</v>
      </c>
      <c r="P35" s="201"/>
      <c r="R35" s="189"/>
      <c r="S35" s="189"/>
      <c r="T35" s="189"/>
      <c r="U35" s="189"/>
      <c r="V35" s="189"/>
      <c r="W35" s="189"/>
      <c r="X35" s="216"/>
      <c r="Y35" s="216"/>
    </row>
    <row r="36" spans="1:25" ht="21.75" customHeight="1">
      <c r="A36" s="208" t="s">
        <v>100</v>
      </c>
      <c r="B36" s="238" t="s">
        <v>145</v>
      </c>
      <c r="C36" s="239"/>
      <c r="D36" s="209"/>
      <c r="E36" s="235"/>
      <c r="F36" s="211"/>
      <c r="G36" s="211"/>
      <c r="H36" s="211"/>
      <c r="I36" s="211"/>
      <c r="J36" s="211"/>
      <c r="K36" s="211"/>
      <c r="L36" s="213"/>
      <c r="M36" s="213" t="s">
        <v>0</v>
      </c>
      <c r="N36" s="213">
        <v>12</v>
      </c>
      <c r="O36" s="214">
        <f aca="true" t="shared" si="1" ref="O36:O54">IF(OR(D36=M36,D36=""),N36,0)</f>
        <v>12</v>
      </c>
      <c r="P36" s="213"/>
      <c r="Q36" s="211"/>
      <c r="R36" s="189"/>
      <c r="S36" s="189"/>
      <c r="T36" s="189"/>
      <c r="U36" s="189"/>
      <c r="V36" s="189"/>
      <c r="W36" s="189"/>
      <c r="X36" s="216"/>
      <c r="Y36" s="216"/>
    </row>
    <row r="37" spans="1:25" ht="21.75" customHeight="1">
      <c r="A37" s="236" t="s">
        <v>151</v>
      </c>
      <c r="B37" s="240" t="s">
        <v>321</v>
      </c>
      <c r="C37" s="241"/>
      <c r="D37" s="209"/>
      <c r="E37" s="242"/>
      <c r="L37" s="201"/>
      <c r="M37" s="205" t="s">
        <v>0</v>
      </c>
      <c r="N37" s="220">
        <v>24</v>
      </c>
      <c r="O37" s="221">
        <f t="shared" si="1"/>
        <v>24</v>
      </c>
      <c r="P37" s="201"/>
      <c r="R37" s="189"/>
      <c r="S37" s="189"/>
      <c r="T37" s="189"/>
      <c r="U37" s="189"/>
      <c r="V37" s="189"/>
      <c r="W37" s="189"/>
      <c r="X37" s="216"/>
      <c r="Y37" s="216"/>
    </row>
    <row r="38" spans="1:25" ht="21.75" customHeight="1">
      <c r="A38" s="208" t="s">
        <v>152</v>
      </c>
      <c r="B38" s="243" t="s">
        <v>147</v>
      </c>
      <c r="C38" s="223"/>
      <c r="D38" s="209"/>
      <c r="E38" s="235"/>
      <c r="F38" s="211"/>
      <c r="G38" s="211"/>
      <c r="H38" s="211"/>
      <c r="I38" s="211"/>
      <c r="J38" s="211"/>
      <c r="K38" s="211"/>
      <c r="L38" s="213"/>
      <c r="M38" s="213" t="s">
        <v>0</v>
      </c>
      <c r="N38" s="213">
        <v>8</v>
      </c>
      <c r="O38" s="214">
        <f t="shared" si="1"/>
        <v>8</v>
      </c>
      <c r="P38" s="213"/>
      <c r="Q38" s="211"/>
      <c r="R38" s="189"/>
      <c r="S38" s="189"/>
      <c r="T38" s="189"/>
      <c r="U38" s="189"/>
      <c r="V38" s="189"/>
      <c r="W38" s="189"/>
      <c r="X38" s="216"/>
      <c r="Y38" s="216"/>
    </row>
    <row r="39" spans="1:25" ht="21.75" customHeight="1">
      <c r="A39" s="236" t="s">
        <v>153</v>
      </c>
      <c r="B39" s="341" t="s">
        <v>329</v>
      </c>
      <c r="C39" s="241"/>
      <c r="D39" s="209"/>
      <c r="E39" s="242"/>
      <c r="L39" s="201"/>
      <c r="M39" s="205" t="s">
        <v>0</v>
      </c>
      <c r="N39" s="220">
        <v>16</v>
      </c>
      <c r="O39" s="221">
        <f t="shared" si="1"/>
        <v>16</v>
      </c>
      <c r="P39" s="201"/>
      <c r="R39" s="189"/>
      <c r="S39" s="189"/>
      <c r="T39" s="189"/>
      <c r="U39" s="189"/>
      <c r="V39" s="189"/>
      <c r="W39" s="189"/>
      <c r="X39" s="216"/>
      <c r="Y39" s="216"/>
    </row>
    <row r="40" spans="1:25" ht="21.75" customHeight="1">
      <c r="A40" s="208" t="s">
        <v>154</v>
      </c>
      <c r="B40" s="243" t="s">
        <v>148</v>
      </c>
      <c r="C40" s="239"/>
      <c r="D40" s="209"/>
      <c r="E40" s="235"/>
      <c r="F40" s="211"/>
      <c r="G40" s="211"/>
      <c r="H40" s="211"/>
      <c r="I40" s="211"/>
      <c r="J40" s="211"/>
      <c r="K40" s="211"/>
      <c r="L40" s="213"/>
      <c r="M40" s="213" t="s">
        <v>0</v>
      </c>
      <c r="N40" s="213">
        <v>24</v>
      </c>
      <c r="O40" s="214">
        <f t="shared" si="1"/>
        <v>24</v>
      </c>
      <c r="P40" s="213"/>
      <c r="Q40" s="211"/>
      <c r="R40" s="189"/>
      <c r="S40" s="189"/>
      <c r="T40" s="189"/>
      <c r="U40" s="189"/>
      <c r="V40" s="189"/>
      <c r="W40" s="189"/>
      <c r="X40" s="216"/>
      <c r="Y40" s="216"/>
    </row>
    <row r="41" spans="1:25" ht="21.75" customHeight="1">
      <c r="A41" s="236" t="s">
        <v>155</v>
      </c>
      <c r="B41" s="240" t="s">
        <v>149</v>
      </c>
      <c r="C41" s="241"/>
      <c r="D41" s="209"/>
      <c r="E41" s="242"/>
      <c r="L41" s="201"/>
      <c r="M41" s="205" t="s">
        <v>0</v>
      </c>
      <c r="N41" s="220">
        <v>16</v>
      </c>
      <c r="O41" s="221">
        <f t="shared" si="1"/>
        <v>16</v>
      </c>
      <c r="P41" s="201"/>
      <c r="R41" s="189"/>
      <c r="S41" s="189"/>
      <c r="T41" s="189"/>
      <c r="U41" s="189"/>
      <c r="V41" s="189"/>
      <c r="W41" s="189"/>
      <c r="X41" s="216"/>
      <c r="Y41" s="216"/>
    </row>
    <row r="42" spans="1:25" ht="21.75" customHeight="1">
      <c r="A42" s="208" t="s">
        <v>156</v>
      </c>
      <c r="B42" s="238" t="s">
        <v>150</v>
      </c>
      <c r="C42" s="239"/>
      <c r="D42" s="209"/>
      <c r="E42" s="235"/>
      <c r="F42" s="211"/>
      <c r="G42" s="211"/>
      <c r="H42" s="211"/>
      <c r="I42" s="211"/>
      <c r="J42" s="211"/>
      <c r="K42" s="211"/>
      <c r="L42" s="213"/>
      <c r="M42" s="213" t="s">
        <v>0</v>
      </c>
      <c r="N42" s="213">
        <v>16</v>
      </c>
      <c r="O42" s="214">
        <f t="shared" si="1"/>
        <v>16</v>
      </c>
      <c r="P42" s="213"/>
      <c r="Q42" s="211"/>
      <c r="R42" s="189"/>
      <c r="S42" s="189"/>
      <c r="T42" s="189"/>
      <c r="U42" s="189"/>
      <c r="V42" s="189"/>
      <c r="W42" s="189"/>
      <c r="X42" s="216"/>
      <c r="Y42" s="216"/>
    </row>
    <row r="43" spans="1:25" ht="21.75" customHeight="1">
      <c r="A43" s="236" t="s">
        <v>162</v>
      </c>
      <c r="B43" s="240" t="s">
        <v>158</v>
      </c>
      <c r="C43" s="241"/>
      <c r="D43" s="209"/>
      <c r="E43" s="242"/>
      <c r="L43" s="201"/>
      <c r="M43" s="205" t="s">
        <v>0</v>
      </c>
      <c r="N43" s="220">
        <v>32</v>
      </c>
      <c r="O43" s="221">
        <f t="shared" si="1"/>
        <v>32</v>
      </c>
      <c r="P43" s="201"/>
      <c r="R43" s="189"/>
      <c r="S43" s="189"/>
      <c r="T43" s="189"/>
      <c r="U43" s="189"/>
      <c r="V43" s="189"/>
      <c r="W43" s="189"/>
      <c r="X43" s="216"/>
      <c r="Y43" s="216"/>
    </row>
    <row r="44" spans="1:25" ht="21.75" customHeight="1">
      <c r="A44" s="208" t="s">
        <v>163</v>
      </c>
      <c r="B44" s="238" t="s">
        <v>159</v>
      </c>
      <c r="C44" s="239"/>
      <c r="D44" s="209"/>
      <c r="E44" s="235"/>
      <c r="F44" s="211"/>
      <c r="G44" s="211"/>
      <c r="H44" s="211"/>
      <c r="I44" s="211"/>
      <c r="J44" s="211"/>
      <c r="K44" s="211"/>
      <c r="L44" s="213"/>
      <c r="M44" s="213" t="s">
        <v>0</v>
      </c>
      <c r="N44" s="213">
        <v>6</v>
      </c>
      <c r="O44" s="214">
        <f t="shared" si="1"/>
        <v>6</v>
      </c>
      <c r="P44" s="213"/>
      <c r="Q44" s="211"/>
      <c r="R44" s="189"/>
      <c r="S44" s="189"/>
      <c r="T44" s="189"/>
      <c r="U44" s="189"/>
      <c r="V44" s="189"/>
      <c r="W44" s="189"/>
      <c r="X44" s="216"/>
      <c r="Y44" s="216"/>
    </row>
    <row r="45" spans="1:25" ht="21.75" customHeight="1">
      <c r="A45" s="236" t="s">
        <v>164</v>
      </c>
      <c r="B45" s="240" t="s">
        <v>334</v>
      </c>
      <c r="C45" s="241"/>
      <c r="D45" s="209"/>
      <c r="E45" s="242"/>
      <c r="L45" s="201"/>
      <c r="M45" s="205" t="s">
        <v>0</v>
      </c>
      <c r="N45" s="220">
        <v>16</v>
      </c>
      <c r="O45" s="221">
        <f t="shared" si="1"/>
        <v>16</v>
      </c>
      <c r="P45" s="201"/>
      <c r="R45" s="189"/>
      <c r="S45" s="189"/>
      <c r="T45" s="189"/>
      <c r="U45" s="189"/>
      <c r="V45" s="189"/>
      <c r="W45" s="189"/>
      <c r="X45" s="216"/>
      <c r="Y45" s="216"/>
    </row>
    <row r="46" spans="1:25" ht="21.75" customHeight="1">
      <c r="A46" s="208" t="s">
        <v>165</v>
      </c>
      <c r="B46" s="238" t="s">
        <v>385</v>
      </c>
      <c r="C46" s="239"/>
      <c r="D46" s="209"/>
      <c r="E46" s="235"/>
      <c r="F46" s="211"/>
      <c r="G46" s="211"/>
      <c r="H46" s="211"/>
      <c r="I46" s="211"/>
      <c r="J46" s="211"/>
      <c r="K46" s="211"/>
      <c r="L46" s="213"/>
      <c r="M46" s="213" t="s">
        <v>0</v>
      </c>
      <c r="N46" s="213">
        <v>16</v>
      </c>
      <c r="O46" s="214">
        <f t="shared" si="1"/>
        <v>16</v>
      </c>
      <c r="P46" s="213"/>
      <c r="Q46" s="211"/>
      <c r="R46" s="189"/>
      <c r="S46" s="189"/>
      <c r="T46" s="189"/>
      <c r="U46" s="189"/>
      <c r="V46" s="189"/>
      <c r="W46" s="189"/>
      <c r="X46" s="216"/>
      <c r="Y46" s="216"/>
    </row>
    <row r="47" spans="1:25" ht="21.75" customHeight="1">
      <c r="A47" s="236" t="s">
        <v>166</v>
      </c>
      <c r="B47" s="240" t="s">
        <v>290</v>
      </c>
      <c r="C47" s="240"/>
      <c r="D47" s="209"/>
      <c r="E47" s="242"/>
      <c r="F47" s="242"/>
      <c r="G47" s="242"/>
      <c r="H47" s="242"/>
      <c r="I47" s="242"/>
      <c r="J47" s="242"/>
      <c r="K47" s="242"/>
      <c r="L47" s="242"/>
      <c r="M47" s="242" t="s">
        <v>0</v>
      </c>
      <c r="N47" s="242">
        <v>24</v>
      </c>
      <c r="O47" s="242">
        <f t="shared" si="1"/>
        <v>24</v>
      </c>
      <c r="P47" s="242"/>
      <c r="Q47" s="242"/>
      <c r="R47" s="242"/>
      <c r="S47" s="189"/>
      <c r="T47" s="189"/>
      <c r="U47" s="189"/>
      <c r="V47" s="189"/>
      <c r="W47" s="189"/>
      <c r="X47" s="216"/>
      <c r="Y47" s="216"/>
    </row>
    <row r="48" spans="1:25" ht="21.75" customHeight="1">
      <c r="A48" s="208" t="s">
        <v>167</v>
      </c>
      <c r="B48" s="238" t="s">
        <v>160</v>
      </c>
      <c r="C48" s="238"/>
      <c r="D48" s="209"/>
      <c r="E48" s="235"/>
      <c r="F48" s="235"/>
      <c r="G48" s="235"/>
      <c r="H48" s="235"/>
      <c r="I48" s="235"/>
      <c r="J48" s="235"/>
      <c r="K48" s="235"/>
      <c r="L48" s="235"/>
      <c r="M48" s="235" t="s">
        <v>0</v>
      </c>
      <c r="N48" s="235">
        <v>18</v>
      </c>
      <c r="O48" s="235">
        <f t="shared" si="1"/>
        <v>18</v>
      </c>
      <c r="P48" s="235"/>
      <c r="Q48" s="235"/>
      <c r="R48" s="242"/>
      <c r="S48" s="189"/>
      <c r="T48" s="189"/>
      <c r="U48" s="189"/>
      <c r="V48" s="189"/>
      <c r="W48" s="189"/>
      <c r="X48" s="216"/>
      <c r="Y48" s="216"/>
    </row>
    <row r="49" spans="1:25" ht="21.75" customHeight="1">
      <c r="A49" s="236" t="s">
        <v>168</v>
      </c>
      <c r="B49" s="240" t="s">
        <v>289</v>
      </c>
      <c r="C49" s="240"/>
      <c r="D49" s="209"/>
      <c r="E49" s="242"/>
      <c r="F49" s="242"/>
      <c r="G49" s="242"/>
      <c r="H49" s="242"/>
      <c r="I49" s="242"/>
      <c r="J49" s="242"/>
      <c r="K49" s="242"/>
      <c r="L49" s="242"/>
      <c r="M49" s="242" t="s">
        <v>0</v>
      </c>
      <c r="N49" s="242">
        <v>16</v>
      </c>
      <c r="O49" s="242">
        <f t="shared" si="1"/>
        <v>16</v>
      </c>
      <c r="P49" s="242"/>
      <c r="Q49" s="242"/>
      <c r="R49" s="242"/>
      <c r="S49" s="189"/>
      <c r="T49" s="189"/>
      <c r="U49" s="189"/>
      <c r="V49" s="189"/>
      <c r="W49" s="189"/>
      <c r="X49" s="216"/>
      <c r="Y49" s="216"/>
    </row>
    <row r="50" spans="1:25" ht="21.75" customHeight="1">
      <c r="A50" s="208" t="s">
        <v>169</v>
      </c>
      <c r="B50" s="381" t="s">
        <v>319</v>
      </c>
      <c r="C50" s="376"/>
      <c r="D50" s="209"/>
      <c r="E50" s="235"/>
      <c r="F50" s="235"/>
      <c r="G50" s="235"/>
      <c r="H50" s="235"/>
      <c r="I50" s="235"/>
      <c r="J50" s="235"/>
      <c r="K50" s="235"/>
      <c r="L50" s="235"/>
      <c r="M50" s="235" t="s">
        <v>0</v>
      </c>
      <c r="N50" s="235">
        <v>8</v>
      </c>
      <c r="O50" s="235">
        <f t="shared" si="1"/>
        <v>8</v>
      </c>
      <c r="P50" s="235"/>
      <c r="Q50" s="235"/>
      <c r="R50" s="242"/>
      <c r="S50" s="189"/>
      <c r="T50" s="189"/>
      <c r="U50" s="189"/>
      <c r="V50" s="189"/>
      <c r="W50" s="189"/>
      <c r="X50" s="216"/>
      <c r="Y50" s="216"/>
    </row>
    <row r="51" spans="1:25" ht="21.75" customHeight="1">
      <c r="A51" s="236" t="s">
        <v>170</v>
      </c>
      <c r="B51" s="240" t="s">
        <v>291</v>
      </c>
      <c r="C51" s="240"/>
      <c r="D51" s="209"/>
      <c r="E51" s="242"/>
      <c r="F51" s="242"/>
      <c r="G51" s="242"/>
      <c r="H51" s="242"/>
      <c r="I51" s="242"/>
      <c r="J51" s="242"/>
      <c r="K51" s="242"/>
      <c r="L51" s="242"/>
      <c r="M51" s="242" t="s">
        <v>0</v>
      </c>
      <c r="N51" s="242">
        <v>12</v>
      </c>
      <c r="O51" s="242">
        <f t="shared" si="1"/>
        <v>12</v>
      </c>
      <c r="P51" s="242"/>
      <c r="Q51" s="242"/>
      <c r="R51" s="242"/>
      <c r="S51" s="189"/>
      <c r="T51" s="189"/>
      <c r="U51" s="189"/>
      <c r="V51" s="189"/>
      <c r="W51" s="189"/>
      <c r="X51" s="216"/>
      <c r="Y51" s="216"/>
    </row>
    <row r="52" spans="1:25" ht="21.75" customHeight="1">
      <c r="A52" s="208" t="s">
        <v>171</v>
      </c>
      <c r="B52" s="238" t="s">
        <v>331</v>
      </c>
      <c r="C52" s="239"/>
      <c r="D52" s="209"/>
      <c r="E52" s="235"/>
      <c r="F52" s="235"/>
      <c r="G52" s="235"/>
      <c r="H52" s="235"/>
      <c r="I52" s="235"/>
      <c r="J52" s="235"/>
      <c r="K52" s="235"/>
      <c r="L52" s="235"/>
      <c r="M52" s="235" t="s">
        <v>0</v>
      </c>
      <c r="N52" s="235">
        <v>16</v>
      </c>
      <c r="O52" s="235">
        <f t="shared" si="1"/>
        <v>16</v>
      </c>
      <c r="P52" s="235"/>
      <c r="Q52" s="235"/>
      <c r="R52" s="242"/>
      <c r="S52" s="189"/>
      <c r="T52" s="189"/>
      <c r="U52" s="189"/>
      <c r="V52" s="189"/>
      <c r="W52" s="189"/>
      <c r="X52" s="216"/>
      <c r="Y52" s="216"/>
    </row>
    <row r="53" spans="1:25" ht="21.75" customHeight="1">
      <c r="A53" s="236" t="s">
        <v>172</v>
      </c>
      <c r="B53" s="240" t="s">
        <v>320</v>
      </c>
      <c r="C53" s="240"/>
      <c r="D53" s="209"/>
      <c r="E53" s="242"/>
      <c r="F53" s="242"/>
      <c r="G53" s="242"/>
      <c r="H53" s="242"/>
      <c r="I53" s="242"/>
      <c r="J53" s="242"/>
      <c r="K53" s="242"/>
      <c r="L53" s="242"/>
      <c r="M53" s="242" t="s">
        <v>0</v>
      </c>
      <c r="N53" s="242">
        <v>8</v>
      </c>
      <c r="O53" s="242">
        <f t="shared" si="1"/>
        <v>8</v>
      </c>
      <c r="P53" s="242"/>
      <c r="Q53" s="242"/>
      <c r="R53" s="242"/>
      <c r="S53" s="189"/>
      <c r="T53" s="189"/>
      <c r="U53" s="189"/>
      <c r="V53" s="189"/>
      <c r="W53" s="189"/>
      <c r="X53" s="216"/>
      <c r="Y53" s="216"/>
    </row>
    <row r="54" spans="1:25" ht="21.75" customHeight="1">
      <c r="A54" s="208" t="s">
        <v>173</v>
      </c>
      <c r="B54" s="238" t="s">
        <v>161</v>
      </c>
      <c r="C54" s="239"/>
      <c r="D54" s="209"/>
      <c r="E54" s="235"/>
      <c r="F54" s="235"/>
      <c r="G54" s="235"/>
      <c r="H54" s="235"/>
      <c r="I54" s="235"/>
      <c r="J54" s="235"/>
      <c r="K54" s="235"/>
      <c r="L54" s="235"/>
      <c r="M54" s="235" t="s">
        <v>0</v>
      </c>
      <c r="N54" s="235">
        <v>6</v>
      </c>
      <c r="O54" s="235">
        <f t="shared" si="1"/>
        <v>6</v>
      </c>
      <c r="P54" s="235"/>
      <c r="Q54" s="235"/>
      <c r="R54" s="242"/>
      <c r="S54" s="189"/>
      <c r="T54" s="189"/>
      <c r="U54" s="189"/>
      <c r="V54" s="189"/>
      <c r="W54" s="189"/>
      <c r="X54" s="216"/>
      <c r="Y54" s="216"/>
    </row>
    <row r="55" spans="1:25" ht="12.75" customHeight="1">
      <c r="A55" s="240"/>
      <c r="B55" s="240"/>
      <c r="C55" s="240"/>
      <c r="D55" s="240"/>
      <c r="E55" s="240"/>
      <c r="F55" s="240"/>
      <c r="G55" s="240"/>
      <c r="H55" s="240"/>
      <c r="I55" s="240"/>
      <c r="J55" s="240"/>
      <c r="K55" s="240"/>
      <c r="L55" s="244"/>
      <c r="M55" s="244"/>
      <c r="N55" s="244"/>
      <c r="O55" s="244"/>
      <c r="P55" s="244"/>
      <c r="Q55" s="240"/>
      <c r="R55" s="240"/>
      <c r="S55" s="189"/>
      <c r="T55" s="189"/>
      <c r="U55" s="189"/>
      <c r="V55" s="189"/>
      <c r="W55" s="189"/>
      <c r="X55" s="216"/>
      <c r="Y55" s="216"/>
    </row>
    <row r="56" spans="1:25" ht="22.5" customHeight="1">
      <c r="A56" s="193" t="s">
        <v>355</v>
      </c>
      <c r="B56" s="194"/>
      <c r="C56" s="194"/>
      <c r="D56" s="194"/>
      <c r="E56" s="195"/>
      <c r="L56" s="201"/>
      <c r="M56" s="201"/>
      <c r="N56" s="221">
        <f>SUM(N34:N54)</f>
        <v>334</v>
      </c>
      <c r="O56" s="221">
        <f>SUM(O34:O54)</f>
        <v>334</v>
      </c>
      <c r="P56" s="201"/>
      <c r="R56" s="189"/>
      <c r="S56" s="189"/>
      <c r="T56" s="189"/>
      <c r="U56" s="189"/>
      <c r="V56" s="189"/>
      <c r="W56" s="189"/>
      <c r="X56" s="216"/>
      <c r="Y56" s="216"/>
    </row>
    <row r="57" spans="12:25" ht="12.75">
      <c r="L57" s="201"/>
      <c r="M57" s="205"/>
      <c r="N57" s="205"/>
      <c r="O57" s="205"/>
      <c r="P57" s="205"/>
      <c r="Q57" s="206"/>
      <c r="R57" s="189"/>
      <c r="S57" s="189"/>
      <c r="T57" s="189"/>
      <c r="U57" s="189"/>
      <c r="V57" s="189"/>
      <c r="W57" s="189"/>
      <c r="X57" s="216"/>
      <c r="Y57" s="216"/>
    </row>
    <row r="58" spans="1:23" s="198" customFormat="1" ht="25.5" customHeight="1">
      <c r="A58" s="202"/>
      <c r="B58" s="202"/>
      <c r="C58" s="202"/>
      <c r="D58" s="234" t="s">
        <v>2</v>
      </c>
      <c r="E58" s="203" t="s">
        <v>43</v>
      </c>
      <c r="F58" s="196"/>
      <c r="G58" s="196"/>
      <c r="H58" s="196"/>
      <c r="I58" s="196"/>
      <c r="J58" s="196"/>
      <c r="K58" s="196"/>
      <c r="L58" s="197"/>
      <c r="M58" s="201" t="s">
        <v>1</v>
      </c>
      <c r="N58" s="201" t="s">
        <v>16</v>
      </c>
      <c r="O58" s="204">
        <f>O84/N84</f>
        <v>1</v>
      </c>
      <c r="P58" s="245"/>
      <c r="Q58" s="246"/>
      <c r="R58" s="196"/>
      <c r="S58" s="196"/>
      <c r="T58" s="196"/>
      <c r="U58" s="196"/>
      <c r="V58" s="196"/>
      <c r="W58" s="196"/>
    </row>
    <row r="59" spans="1:25" ht="21.75" customHeight="1">
      <c r="A59" s="208" t="s">
        <v>13</v>
      </c>
      <c r="B59" s="366" t="s">
        <v>292</v>
      </c>
      <c r="C59" s="367"/>
      <c r="D59" s="209"/>
      <c r="E59" s="235"/>
      <c r="F59" s="211"/>
      <c r="G59" s="211"/>
      <c r="H59" s="211"/>
      <c r="I59" s="211"/>
      <c r="J59" s="211"/>
      <c r="K59" s="211"/>
      <c r="L59" s="213"/>
      <c r="M59" s="213" t="s">
        <v>0</v>
      </c>
      <c r="N59" s="213">
        <v>32</v>
      </c>
      <c r="O59" s="214">
        <f>IF(OR(D59=M59,D59=""),N59,0)</f>
        <v>32</v>
      </c>
      <c r="P59" s="213"/>
      <c r="Q59" s="211"/>
      <c r="R59" s="189"/>
      <c r="S59" s="189"/>
      <c r="T59" s="189"/>
      <c r="U59" s="189"/>
      <c r="V59" s="189"/>
      <c r="W59" s="189"/>
      <c r="X59" s="216"/>
      <c r="Y59" s="216"/>
    </row>
    <row r="60" spans="1:25" ht="21.75" customHeight="1">
      <c r="A60" s="226" t="s">
        <v>14</v>
      </c>
      <c r="B60" s="382" t="s">
        <v>175</v>
      </c>
      <c r="C60" s="383"/>
      <c r="D60" s="209"/>
      <c r="E60" s="247"/>
      <c r="G60" s="189"/>
      <c r="L60" s="201"/>
      <c r="M60" s="220" t="s">
        <v>0</v>
      </c>
      <c r="N60" s="201">
        <v>30</v>
      </c>
      <c r="O60" s="221">
        <f aca="true" t="shared" si="2" ref="O60:O82">IF(OR(D60=M60,D60=""),N60,0)</f>
        <v>30</v>
      </c>
      <c r="P60" s="205"/>
      <c r="Q60" s="228"/>
      <c r="R60" s="189"/>
      <c r="S60" s="189"/>
      <c r="T60" s="189"/>
      <c r="U60" s="189"/>
      <c r="V60" s="189"/>
      <c r="W60" s="189"/>
      <c r="X60" s="216"/>
      <c r="Y60" s="216"/>
    </row>
    <row r="61" spans="1:25" ht="21.75" customHeight="1">
      <c r="A61" s="208" t="s">
        <v>15</v>
      </c>
      <c r="B61" s="248" t="s">
        <v>293</v>
      </c>
      <c r="C61" s="249"/>
      <c r="D61" s="209"/>
      <c r="E61" s="235"/>
      <c r="F61" s="211"/>
      <c r="G61" s="211"/>
      <c r="H61" s="211"/>
      <c r="I61" s="211"/>
      <c r="J61" s="211"/>
      <c r="K61" s="211"/>
      <c r="L61" s="213"/>
      <c r="M61" s="213" t="s">
        <v>0</v>
      </c>
      <c r="N61" s="213">
        <v>12</v>
      </c>
      <c r="O61" s="214">
        <f t="shared" si="2"/>
        <v>12</v>
      </c>
      <c r="P61" s="213"/>
      <c r="Q61" s="215"/>
      <c r="R61" s="189"/>
      <c r="S61" s="189"/>
      <c r="T61" s="189"/>
      <c r="U61" s="189"/>
      <c r="V61" s="189"/>
      <c r="W61" s="189"/>
      <c r="X61" s="216"/>
      <c r="Y61" s="216"/>
    </row>
    <row r="62" spans="1:25" s="229" customFormat="1" ht="21.75" customHeight="1">
      <c r="A62" s="226" t="s">
        <v>98</v>
      </c>
      <c r="B62" s="250" t="s">
        <v>176</v>
      </c>
      <c r="C62" s="251"/>
      <c r="D62" s="209"/>
      <c r="E62" s="247"/>
      <c r="F62" s="189"/>
      <c r="G62" s="189"/>
      <c r="H62" s="206"/>
      <c r="I62" s="206"/>
      <c r="J62" s="206"/>
      <c r="K62" s="206"/>
      <c r="L62" s="205"/>
      <c r="M62" s="220" t="s">
        <v>0</v>
      </c>
      <c r="N62" s="220">
        <v>32</v>
      </c>
      <c r="O62" s="221">
        <f t="shared" si="2"/>
        <v>32</v>
      </c>
      <c r="P62" s="205"/>
      <c r="Q62" s="206"/>
      <c r="R62" s="189"/>
      <c r="S62" s="189"/>
      <c r="T62" s="189"/>
      <c r="U62" s="189"/>
      <c r="V62" s="189"/>
      <c r="W62" s="189"/>
      <c r="X62" s="216"/>
      <c r="Y62" s="216"/>
    </row>
    <row r="63" spans="1:25" s="224" customFormat="1" ht="21.75" customHeight="1">
      <c r="A63" s="208" t="s">
        <v>101</v>
      </c>
      <c r="B63" s="222" t="s">
        <v>362</v>
      </c>
      <c r="C63" s="252"/>
      <c r="D63" s="209"/>
      <c r="E63" s="235"/>
      <c r="F63" s="211"/>
      <c r="G63" s="212"/>
      <c r="H63" s="211"/>
      <c r="I63" s="211"/>
      <c r="J63" s="211"/>
      <c r="K63" s="211"/>
      <c r="L63" s="213"/>
      <c r="M63" s="213" t="s">
        <v>0</v>
      </c>
      <c r="N63" s="213">
        <v>16</v>
      </c>
      <c r="O63" s="214">
        <f t="shared" si="2"/>
        <v>16</v>
      </c>
      <c r="P63" s="213"/>
      <c r="Q63" s="215"/>
      <c r="R63" s="189"/>
      <c r="S63" s="189"/>
      <c r="T63" s="189"/>
      <c r="U63" s="189"/>
      <c r="V63" s="189"/>
      <c r="W63" s="189"/>
      <c r="X63" s="216"/>
      <c r="Y63" s="216"/>
    </row>
    <row r="64" spans="1:25" s="229" customFormat="1" ht="21.75" customHeight="1">
      <c r="A64" s="226" t="s">
        <v>103</v>
      </c>
      <c r="B64" s="253" t="s">
        <v>177</v>
      </c>
      <c r="D64" s="209"/>
      <c r="E64" s="247"/>
      <c r="F64" s="189"/>
      <c r="G64" s="254"/>
      <c r="H64" s="206"/>
      <c r="I64" s="206"/>
      <c r="J64" s="206"/>
      <c r="K64" s="206"/>
      <c r="L64" s="205"/>
      <c r="M64" s="220" t="s">
        <v>0</v>
      </c>
      <c r="N64" s="220">
        <v>12</v>
      </c>
      <c r="O64" s="221">
        <f t="shared" si="2"/>
        <v>12</v>
      </c>
      <c r="P64" s="205"/>
      <c r="Q64" s="228"/>
      <c r="R64" s="189"/>
      <c r="S64" s="189"/>
      <c r="T64" s="189"/>
      <c r="U64" s="189"/>
      <c r="V64" s="189"/>
      <c r="W64" s="189"/>
      <c r="X64" s="216"/>
      <c r="Y64" s="216"/>
    </row>
    <row r="65" spans="1:25" s="224" customFormat="1" ht="21.75" customHeight="1">
      <c r="A65" s="208" t="s">
        <v>104</v>
      </c>
      <c r="B65" s="366" t="s">
        <v>178</v>
      </c>
      <c r="C65" s="367"/>
      <c r="D65" s="209"/>
      <c r="E65" s="235"/>
      <c r="F65" s="211"/>
      <c r="G65" s="212"/>
      <c r="H65" s="211"/>
      <c r="I65" s="211"/>
      <c r="J65" s="211"/>
      <c r="K65" s="211"/>
      <c r="L65" s="213"/>
      <c r="M65" s="213" t="s">
        <v>0</v>
      </c>
      <c r="N65" s="213">
        <v>24</v>
      </c>
      <c r="O65" s="214">
        <f t="shared" si="2"/>
        <v>24</v>
      </c>
      <c r="P65" s="213"/>
      <c r="Q65" s="215"/>
      <c r="R65" s="189"/>
      <c r="S65" s="189"/>
      <c r="T65" s="189"/>
      <c r="U65" s="189"/>
      <c r="V65" s="189"/>
      <c r="W65" s="189"/>
      <c r="X65" s="216"/>
      <c r="Y65" s="216"/>
    </row>
    <row r="66" spans="1:25" s="229" customFormat="1" ht="21.75" customHeight="1">
      <c r="A66" s="226" t="s">
        <v>105</v>
      </c>
      <c r="B66" s="368" t="s">
        <v>356</v>
      </c>
      <c r="C66" s="369"/>
      <c r="D66" s="209"/>
      <c r="E66" s="247"/>
      <c r="F66" s="189"/>
      <c r="G66" s="254"/>
      <c r="H66" s="206"/>
      <c r="I66" s="206"/>
      <c r="J66" s="206"/>
      <c r="K66" s="206"/>
      <c r="L66" s="205"/>
      <c r="M66" s="220" t="s">
        <v>0</v>
      </c>
      <c r="N66" s="220">
        <v>16</v>
      </c>
      <c r="O66" s="221">
        <f t="shared" si="2"/>
        <v>16</v>
      </c>
      <c r="P66" s="205"/>
      <c r="Q66" s="206"/>
      <c r="R66" s="189"/>
      <c r="S66" s="189"/>
      <c r="T66" s="189"/>
      <c r="U66" s="189"/>
      <c r="V66" s="189"/>
      <c r="W66" s="189"/>
      <c r="X66" s="216"/>
      <c r="Y66" s="216"/>
    </row>
    <row r="67" spans="1:25" ht="21.75" customHeight="1">
      <c r="A67" s="255" t="s">
        <v>106</v>
      </c>
      <c r="B67" s="256" t="s">
        <v>181</v>
      </c>
      <c r="C67" s="257"/>
      <c r="D67" s="257"/>
      <c r="E67" s="257"/>
      <c r="F67" s="258"/>
      <c r="G67" s="258"/>
      <c r="H67" s="258"/>
      <c r="I67" s="259"/>
      <c r="J67" s="259"/>
      <c r="K67" s="258"/>
      <c r="L67" s="260"/>
      <c r="M67" s="260"/>
      <c r="N67" s="260"/>
      <c r="O67" s="261"/>
      <c r="P67" s="260"/>
      <c r="Q67" s="262"/>
      <c r="R67" s="189"/>
      <c r="S67" s="189"/>
      <c r="T67" s="189"/>
      <c r="U67" s="189"/>
      <c r="V67" s="189"/>
      <c r="W67" s="189"/>
      <c r="X67" s="216"/>
      <c r="Y67" s="216"/>
    </row>
    <row r="68" spans="1:25" ht="21.75" customHeight="1">
      <c r="A68" s="226" t="s">
        <v>182</v>
      </c>
      <c r="B68" s="263" t="s">
        <v>336</v>
      </c>
      <c r="C68" s="264"/>
      <c r="D68" s="209"/>
      <c r="E68" s="247"/>
      <c r="G68" s="254"/>
      <c r="L68" s="201"/>
      <c r="M68" s="220" t="s">
        <v>0</v>
      </c>
      <c r="N68" s="220">
        <v>32</v>
      </c>
      <c r="O68" s="221">
        <f t="shared" si="2"/>
        <v>32</v>
      </c>
      <c r="P68" s="205"/>
      <c r="Q68" s="265"/>
      <c r="R68" s="189"/>
      <c r="S68" s="189"/>
      <c r="T68" s="189"/>
      <c r="U68" s="189"/>
      <c r="V68" s="189"/>
      <c r="W68" s="189"/>
      <c r="X68" s="216"/>
      <c r="Y68" s="216"/>
    </row>
    <row r="69" spans="1:25" s="224" customFormat="1" ht="21.75" customHeight="1">
      <c r="A69" s="208" t="s">
        <v>183</v>
      </c>
      <c r="B69" s="266" t="s">
        <v>339</v>
      </c>
      <c r="D69" s="209"/>
      <c r="E69" s="235"/>
      <c r="F69" s="211"/>
      <c r="G69" s="211"/>
      <c r="H69" s="211"/>
      <c r="I69" s="211"/>
      <c r="J69" s="211"/>
      <c r="K69" s="211"/>
      <c r="L69" s="213"/>
      <c r="M69" s="213" t="s">
        <v>0</v>
      </c>
      <c r="N69" s="213">
        <v>24</v>
      </c>
      <c r="O69" s="214">
        <f t="shared" si="2"/>
        <v>24</v>
      </c>
      <c r="P69" s="213"/>
      <c r="Q69" s="215"/>
      <c r="R69" s="189"/>
      <c r="S69" s="189"/>
      <c r="T69" s="189"/>
      <c r="U69" s="189"/>
      <c r="V69" s="189"/>
      <c r="W69" s="189"/>
      <c r="X69" s="216"/>
      <c r="Y69" s="216"/>
    </row>
    <row r="70" spans="1:25" ht="21.75" customHeight="1">
      <c r="A70" s="217" t="s">
        <v>184</v>
      </c>
      <c r="B70" s="267" t="s">
        <v>294</v>
      </c>
      <c r="C70" s="268"/>
      <c r="D70" s="209"/>
      <c r="E70" s="242"/>
      <c r="G70" s="189"/>
      <c r="L70" s="201"/>
      <c r="M70" s="220" t="s">
        <v>0</v>
      </c>
      <c r="N70" s="220">
        <v>8</v>
      </c>
      <c r="O70" s="221">
        <f t="shared" si="2"/>
        <v>8</v>
      </c>
      <c r="P70" s="205"/>
      <c r="Q70" s="228"/>
      <c r="R70" s="189"/>
      <c r="S70" s="189"/>
      <c r="T70" s="189"/>
      <c r="U70" s="189"/>
      <c r="V70" s="189"/>
      <c r="W70" s="189"/>
      <c r="X70" s="216"/>
      <c r="Y70" s="216"/>
    </row>
    <row r="71" spans="1:25" ht="21.75" customHeight="1">
      <c r="A71" s="208" t="s">
        <v>185</v>
      </c>
      <c r="B71" s="269" t="s">
        <v>335</v>
      </c>
      <c r="C71" s="224"/>
      <c r="D71" s="209"/>
      <c r="E71" s="235"/>
      <c r="F71" s="211"/>
      <c r="G71" s="211"/>
      <c r="H71" s="211"/>
      <c r="I71" s="211"/>
      <c r="J71" s="211"/>
      <c r="K71" s="211"/>
      <c r="L71" s="213"/>
      <c r="M71" s="213" t="s">
        <v>0</v>
      </c>
      <c r="N71" s="213">
        <v>24</v>
      </c>
      <c r="O71" s="214">
        <f t="shared" si="2"/>
        <v>24</v>
      </c>
      <c r="P71" s="213"/>
      <c r="Q71" s="215"/>
      <c r="R71" s="189"/>
      <c r="S71" s="189"/>
      <c r="T71" s="189"/>
      <c r="U71" s="189"/>
      <c r="V71" s="189"/>
      <c r="W71" s="189"/>
      <c r="X71" s="216"/>
      <c r="Y71" s="216"/>
    </row>
    <row r="72" spans="1:25" s="229" customFormat="1" ht="21.75" customHeight="1">
      <c r="A72" s="217" t="s">
        <v>190</v>
      </c>
      <c r="B72" s="267" t="s">
        <v>186</v>
      </c>
      <c r="C72" s="270"/>
      <c r="D72" s="209"/>
      <c r="E72" s="242"/>
      <c r="F72" s="189"/>
      <c r="G72" s="189"/>
      <c r="H72" s="206"/>
      <c r="I72" s="206"/>
      <c r="J72" s="206"/>
      <c r="K72" s="206"/>
      <c r="L72" s="205"/>
      <c r="M72" s="220" t="s">
        <v>0</v>
      </c>
      <c r="N72" s="205">
        <v>16</v>
      </c>
      <c r="O72" s="221">
        <f t="shared" si="2"/>
        <v>16</v>
      </c>
      <c r="P72" s="205"/>
      <c r="Q72" s="228"/>
      <c r="R72" s="189"/>
      <c r="S72" s="189"/>
      <c r="T72" s="189"/>
      <c r="U72" s="189"/>
      <c r="V72" s="189"/>
      <c r="W72" s="189"/>
      <c r="X72" s="216"/>
      <c r="Y72" s="216"/>
    </row>
    <row r="73" spans="1:25" ht="21.75" customHeight="1">
      <c r="A73" s="208" t="s">
        <v>198</v>
      </c>
      <c r="B73" s="266" t="s">
        <v>322</v>
      </c>
      <c r="C73" s="271"/>
      <c r="D73" s="209"/>
      <c r="E73" s="235"/>
      <c r="F73" s="211"/>
      <c r="G73" s="212"/>
      <c r="H73" s="211"/>
      <c r="I73" s="211"/>
      <c r="J73" s="211"/>
      <c r="K73" s="211"/>
      <c r="L73" s="213"/>
      <c r="M73" s="213" t="s">
        <v>0</v>
      </c>
      <c r="N73" s="213">
        <v>16</v>
      </c>
      <c r="O73" s="214">
        <f t="shared" si="2"/>
        <v>16</v>
      </c>
      <c r="P73" s="213"/>
      <c r="Q73" s="215"/>
      <c r="R73" s="189"/>
      <c r="S73" s="189"/>
      <c r="T73" s="189"/>
      <c r="U73" s="189"/>
      <c r="V73" s="189"/>
      <c r="W73" s="189"/>
      <c r="X73" s="216"/>
      <c r="Y73" s="216"/>
    </row>
    <row r="74" spans="1:25" ht="21.75" customHeight="1">
      <c r="A74" s="217" t="s">
        <v>191</v>
      </c>
      <c r="B74" s="267" t="s">
        <v>295</v>
      </c>
      <c r="C74" s="270"/>
      <c r="D74" s="209"/>
      <c r="E74" s="242"/>
      <c r="G74" s="219"/>
      <c r="L74" s="201"/>
      <c r="M74" s="220" t="s">
        <v>0</v>
      </c>
      <c r="N74" s="220">
        <v>24</v>
      </c>
      <c r="O74" s="221">
        <f t="shared" si="2"/>
        <v>24</v>
      </c>
      <c r="P74" s="205"/>
      <c r="Q74" s="228"/>
      <c r="R74" s="189"/>
      <c r="S74" s="189"/>
      <c r="T74" s="189"/>
      <c r="U74" s="189"/>
      <c r="V74" s="189"/>
      <c r="W74" s="189"/>
      <c r="X74" s="216"/>
      <c r="Y74" s="216"/>
    </row>
    <row r="75" spans="1:25" ht="21.75" customHeight="1">
      <c r="A75" s="208" t="s">
        <v>179</v>
      </c>
      <c r="B75" s="272" t="s">
        <v>296</v>
      </c>
      <c r="C75" s="271"/>
      <c r="D75" s="209"/>
      <c r="E75" s="235"/>
      <c r="F75" s="211"/>
      <c r="G75" s="212"/>
      <c r="H75" s="211"/>
      <c r="I75" s="211"/>
      <c r="J75" s="211"/>
      <c r="K75" s="211"/>
      <c r="L75" s="213"/>
      <c r="M75" s="213" t="s">
        <v>0</v>
      </c>
      <c r="N75" s="213">
        <v>16</v>
      </c>
      <c r="O75" s="214">
        <f t="shared" si="2"/>
        <v>16</v>
      </c>
      <c r="P75" s="213"/>
      <c r="Q75" s="215"/>
      <c r="R75" s="189"/>
      <c r="S75" s="189"/>
      <c r="T75" s="189"/>
      <c r="U75" s="189"/>
      <c r="V75" s="189"/>
      <c r="W75" s="189"/>
      <c r="X75" s="216"/>
      <c r="Y75" s="216"/>
    </row>
    <row r="76" spans="1:25" ht="21.75" customHeight="1">
      <c r="A76" s="217" t="s">
        <v>180</v>
      </c>
      <c r="B76" s="273" t="s">
        <v>297</v>
      </c>
      <c r="C76" s="270"/>
      <c r="D76" s="209"/>
      <c r="E76" s="242"/>
      <c r="G76" s="219"/>
      <c r="L76" s="201"/>
      <c r="M76" s="220" t="s">
        <v>0</v>
      </c>
      <c r="N76" s="220">
        <v>24</v>
      </c>
      <c r="O76" s="221">
        <f t="shared" si="2"/>
        <v>24</v>
      </c>
      <c r="P76" s="205"/>
      <c r="Q76" s="228"/>
      <c r="R76" s="189"/>
      <c r="S76" s="189"/>
      <c r="T76" s="189"/>
      <c r="U76" s="189"/>
      <c r="V76" s="189"/>
      <c r="W76" s="189"/>
      <c r="X76" s="216"/>
      <c r="Y76" s="216"/>
    </row>
    <row r="77" spans="1:25" ht="21.75" customHeight="1">
      <c r="A77" s="208" t="s">
        <v>192</v>
      </c>
      <c r="B77" s="272" t="s">
        <v>310</v>
      </c>
      <c r="C77" s="271"/>
      <c r="D77" s="209"/>
      <c r="E77" s="235"/>
      <c r="F77" s="211"/>
      <c r="G77" s="212"/>
      <c r="H77" s="211"/>
      <c r="I77" s="211"/>
      <c r="J77" s="211"/>
      <c r="K77" s="211"/>
      <c r="L77" s="213"/>
      <c r="M77" s="213" t="s">
        <v>0</v>
      </c>
      <c r="N77" s="213">
        <v>24</v>
      </c>
      <c r="O77" s="214">
        <f t="shared" si="2"/>
        <v>24</v>
      </c>
      <c r="P77" s="213"/>
      <c r="Q77" s="215"/>
      <c r="R77" s="189"/>
      <c r="S77" s="189"/>
      <c r="T77" s="189"/>
      <c r="U77" s="189"/>
      <c r="V77" s="189"/>
      <c r="W77" s="189"/>
      <c r="X77" s="216"/>
      <c r="Y77" s="216"/>
    </row>
    <row r="78" spans="1:25" ht="21.75" customHeight="1">
      <c r="A78" s="217" t="s">
        <v>193</v>
      </c>
      <c r="B78" s="273" t="s">
        <v>187</v>
      </c>
      <c r="C78" s="270"/>
      <c r="D78" s="209"/>
      <c r="E78" s="242"/>
      <c r="G78" s="219"/>
      <c r="L78" s="201"/>
      <c r="M78" s="220" t="s">
        <v>0</v>
      </c>
      <c r="N78" s="220">
        <v>24</v>
      </c>
      <c r="O78" s="221">
        <f t="shared" si="2"/>
        <v>24</v>
      </c>
      <c r="P78" s="205"/>
      <c r="Q78" s="228"/>
      <c r="R78" s="189"/>
      <c r="S78" s="189"/>
      <c r="T78" s="189"/>
      <c r="U78" s="189"/>
      <c r="V78" s="189"/>
      <c r="W78" s="189"/>
      <c r="X78" s="216"/>
      <c r="Y78" s="216"/>
    </row>
    <row r="79" spans="1:25" ht="21.75" customHeight="1">
      <c r="A79" s="208" t="s">
        <v>194</v>
      </c>
      <c r="B79" s="272" t="s">
        <v>188</v>
      </c>
      <c r="C79" s="271"/>
      <c r="D79" s="209"/>
      <c r="E79" s="235"/>
      <c r="F79" s="211"/>
      <c r="G79" s="212"/>
      <c r="H79" s="211"/>
      <c r="I79" s="211"/>
      <c r="J79" s="211"/>
      <c r="K79" s="211"/>
      <c r="L79" s="213"/>
      <c r="M79" s="213" t="s">
        <v>0</v>
      </c>
      <c r="N79" s="213">
        <v>24</v>
      </c>
      <c r="O79" s="214">
        <f t="shared" si="2"/>
        <v>24</v>
      </c>
      <c r="P79" s="213"/>
      <c r="Q79" s="215"/>
      <c r="R79" s="189"/>
      <c r="S79" s="189"/>
      <c r="T79" s="189"/>
      <c r="U79" s="189"/>
      <c r="V79" s="189"/>
      <c r="W79" s="189"/>
      <c r="X79" s="216"/>
      <c r="Y79" s="216"/>
    </row>
    <row r="80" spans="1:25" ht="21.75" customHeight="1">
      <c r="A80" s="217" t="s">
        <v>195</v>
      </c>
      <c r="B80" s="273" t="s">
        <v>298</v>
      </c>
      <c r="C80" s="270"/>
      <c r="D80" s="209"/>
      <c r="E80" s="242"/>
      <c r="G80" s="219"/>
      <c r="L80" s="201"/>
      <c r="M80" s="220" t="s">
        <v>0</v>
      </c>
      <c r="N80" s="220">
        <v>16</v>
      </c>
      <c r="O80" s="221">
        <f t="shared" si="2"/>
        <v>16</v>
      </c>
      <c r="P80" s="205"/>
      <c r="Q80" s="228"/>
      <c r="R80" s="189"/>
      <c r="S80" s="189"/>
      <c r="T80" s="189"/>
      <c r="U80" s="189"/>
      <c r="V80" s="189"/>
      <c r="W80" s="189"/>
      <c r="X80" s="216"/>
      <c r="Y80" s="216"/>
    </row>
    <row r="81" spans="1:25" ht="21.75" customHeight="1">
      <c r="A81" s="208" t="s">
        <v>196</v>
      </c>
      <c r="B81" s="272" t="s">
        <v>189</v>
      </c>
      <c r="C81" s="271"/>
      <c r="D81" s="209"/>
      <c r="E81" s="235"/>
      <c r="F81" s="211"/>
      <c r="G81" s="212"/>
      <c r="H81" s="211"/>
      <c r="I81" s="211"/>
      <c r="J81" s="211"/>
      <c r="K81" s="211"/>
      <c r="L81" s="213"/>
      <c r="M81" s="213" t="s">
        <v>0</v>
      </c>
      <c r="N81" s="213">
        <v>32</v>
      </c>
      <c r="O81" s="214">
        <f t="shared" si="2"/>
        <v>32</v>
      </c>
      <c r="P81" s="213"/>
      <c r="Q81" s="215"/>
      <c r="R81" s="189"/>
      <c r="S81" s="189"/>
      <c r="T81" s="189"/>
      <c r="U81" s="189"/>
      <c r="V81" s="189"/>
      <c r="W81" s="189"/>
      <c r="X81" s="216"/>
      <c r="Y81" s="216"/>
    </row>
    <row r="82" spans="1:25" ht="21.75" customHeight="1">
      <c r="A82" s="217" t="s">
        <v>197</v>
      </c>
      <c r="B82" s="273" t="s">
        <v>403</v>
      </c>
      <c r="C82" s="270"/>
      <c r="D82" s="209"/>
      <c r="E82" s="242"/>
      <c r="G82" s="219"/>
      <c r="L82" s="201"/>
      <c r="M82" s="220" t="s">
        <v>0</v>
      </c>
      <c r="N82" s="220">
        <v>8</v>
      </c>
      <c r="O82" s="221">
        <f t="shared" si="2"/>
        <v>8</v>
      </c>
      <c r="P82" s="205"/>
      <c r="Q82" s="228"/>
      <c r="R82" s="189"/>
      <c r="S82" s="189"/>
      <c r="T82" s="189"/>
      <c r="U82" s="189"/>
      <c r="V82" s="189"/>
      <c r="W82" s="189"/>
      <c r="X82" s="216"/>
      <c r="Y82" s="216"/>
    </row>
    <row r="83" spans="1:25" ht="12.75" customHeight="1">
      <c r="A83" s="224"/>
      <c r="B83" s="224"/>
      <c r="C83" s="224"/>
      <c r="D83" s="224"/>
      <c r="E83" s="274"/>
      <c r="F83" s="211"/>
      <c r="G83" s="212"/>
      <c r="H83" s="211"/>
      <c r="I83" s="211"/>
      <c r="J83" s="211"/>
      <c r="K83" s="211"/>
      <c r="L83" s="213"/>
      <c r="M83" s="213"/>
      <c r="N83" s="213"/>
      <c r="O83" s="214"/>
      <c r="P83" s="213"/>
      <c r="Q83" s="215"/>
      <c r="R83" s="189"/>
      <c r="S83" s="189"/>
      <c r="T83" s="189"/>
      <c r="U83" s="189"/>
      <c r="V83" s="189"/>
      <c r="W83" s="189"/>
      <c r="X83" s="216"/>
      <c r="Y83" s="216"/>
    </row>
    <row r="84" spans="1:25" ht="22.5" customHeight="1">
      <c r="A84" s="193" t="s">
        <v>199</v>
      </c>
      <c r="B84" s="194"/>
      <c r="C84" s="194"/>
      <c r="D84" s="194"/>
      <c r="E84" s="195"/>
      <c r="G84" s="219"/>
      <c r="L84" s="201"/>
      <c r="M84" s="201"/>
      <c r="N84" s="221">
        <f>SUM(N59:N82)</f>
        <v>486</v>
      </c>
      <c r="O84" s="221">
        <f>SUM(O59:O82)</f>
        <v>486</v>
      </c>
      <c r="P84" s="205"/>
      <c r="Q84" s="228"/>
      <c r="R84" s="189"/>
      <c r="S84" s="189"/>
      <c r="T84" s="189"/>
      <c r="U84" s="189"/>
      <c r="V84" s="189"/>
      <c r="W84" s="189"/>
      <c r="X84" s="216"/>
      <c r="Y84" s="216"/>
    </row>
    <row r="85" spans="1:25" s="224" customFormat="1" ht="12.75" customHeight="1">
      <c r="A85" s="186"/>
      <c r="B85" s="186"/>
      <c r="C85" s="186"/>
      <c r="D85" s="186"/>
      <c r="E85" s="188"/>
      <c r="F85" s="189"/>
      <c r="G85" s="189"/>
      <c r="H85" s="189"/>
      <c r="I85" s="189"/>
      <c r="J85" s="189"/>
      <c r="K85" s="189"/>
      <c r="L85" s="220"/>
      <c r="M85" s="220"/>
      <c r="N85" s="220"/>
      <c r="O85" s="220"/>
      <c r="P85" s="220"/>
      <c r="Q85" s="189"/>
      <c r="R85" s="189"/>
      <c r="S85" s="189"/>
      <c r="T85" s="189"/>
      <c r="U85" s="189"/>
      <c r="V85" s="189"/>
      <c r="W85" s="189"/>
      <c r="X85" s="216"/>
      <c r="Y85" s="216"/>
    </row>
    <row r="86" spans="1:23" s="198" customFormat="1" ht="25.5" customHeight="1">
      <c r="A86" s="202"/>
      <c r="B86" s="202"/>
      <c r="C86" s="202"/>
      <c r="D86" s="234" t="s">
        <v>2</v>
      </c>
      <c r="E86" s="203" t="s">
        <v>43</v>
      </c>
      <c r="F86" s="196"/>
      <c r="G86" s="196"/>
      <c r="H86" s="196"/>
      <c r="I86" s="196"/>
      <c r="J86" s="196"/>
      <c r="K86" s="196"/>
      <c r="L86" s="197"/>
      <c r="M86" s="201" t="s">
        <v>1</v>
      </c>
      <c r="N86" s="201" t="s">
        <v>16</v>
      </c>
      <c r="O86" s="204">
        <f>O117/N117</f>
        <v>1</v>
      </c>
      <c r="P86" s="245"/>
      <c r="Q86" s="246"/>
      <c r="R86" s="196"/>
      <c r="S86" s="196"/>
      <c r="T86" s="196"/>
      <c r="U86" s="196"/>
      <c r="V86" s="196"/>
      <c r="W86" s="196"/>
    </row>
    <row r="87" spans="1:25" ht="21.75" customHeight="1">
      <c r="A87" s="208" t="s">
        <v>18</v>
      </c>
      <c r="B87" s="366" t="s">
        <v>174</v>
      </c>
      <c r="C87" s="367"/>
      <c r="D87" s="209"/>
      <c r="E87" s="275"/>
      <c r="F87" s="211"/>
      <c r="G87" s="211"/>
      <c r="H87" s="211"/>
      <c r="I87" s="211"/>
      <c r="J87" s="211"/>
      <c r="K87" s="211"/>
      <c r="L87" s="213"/>
      <c r="M87" s="213" t="s">
        <v>0</v>
      </c>
      <c r="N87" s="276">
        <v>24</v>
      </c>
      <c r="O87" s="214">
        <f>IF(OR(D87=M87,D87=""),N87,0)</f>
        <v>24</v>
      </c>
      <c r="P87" s="213"/>
      <c r="Q87" s="211"/>
      <c r="R87" s="189"/>
      <c r="S87" s="189"/>
      <c r="T87" s="189"/>
      <c r="U87" s="189"/>
      <c r="V87" s="189"/>
      <c r="W87" s="189"/>
      <c r="X87" s="216"/>
      <c r="Y87" s="216"/>
    </row>
    <row r="88" spans="1:25" ht="21.75" customHeight="1">
      <c r="A88" s="217" t="s">
        <v>19</v>
      </c>
      <c r="B88" s="240" t="s">
        <v>318</v>
      </c>
      <c r="C88" s="241"/>
      <c r="D88" s="209"/>
      <c r="E88" s="242"/>
      <c r="H88" s="206"/>
      <c r="I88" s="206"/>
      <c r="J88" s="206"/>
      <c r="K88" s="206"/>
      <c r="L88" s="205"/>
      <c r="M88" s="220" t="s">
        <v>0</v>
      </c>
      <c r="N88" s="277">
        <v>8</v>
      </c>
      <c r="O88" s="278">
        <f aca="true" t="shared" si="3" ref="O88:O115">IF(OR(D88=M88,D88=""),N88,0)</f>
        <v>8</v>
      </c>
      <c r="P88" s="205"/>
      <c r="Q88" s="228"/>
      <c r="R88" s="207"/>
      <c r="S88" s="189"/>
      <c r="T88" s="189"/>
      <c r="U88" s="189"/>
      <c r="V88" s="189"/>
      <c r="W88" s="189"/>
      <c r="X88" s="216"/>
      <c r="Y88" s="216"/>
    </row>
    <row r="89" spans="1:23" s="216" customFormat="1" ht="21.75" customHeight="1">
      <c r="A89" s="208" t="s">
        <v>20</v>
      </c>
      <c r="B89" s="252" t="s">
        <v>357</v>
      </c>
      <c r="C89" s="279"/>
      <c r="D89" s="209"/>
      <c r="E89" s="275"/>
      <c r="F89" s="280"/>
      <c r="G89" s="211"/>
      <c r="H89" s="211"/>
      <c r="I89" s="211"/>
      <c r="J89" s="211"/>
      <c r="K89" s="211"/>
      <c r="L89" s="213"/>
      <c r="M89" s="213" t="s">
        <v>0</v>
      </c>
      <c r="N89" s="281">
        <v>8</v>
      </c>
      <c r="O89" s="214">
        <f>IF(OR(D89=M89,D89=""),N89,0)</f>
        <v>8</v>
      </c>
      <c r="P89" s="213"/>
      <c r="Q89" s="215"/>
      <c r="R89" s="189"/>
      <c r="S89" s="189"/>
      <c r="T89" s="189"/>
      <c r="U89" s="189"/>
      <c r="V89" s="189"/>
      <c r="W89" s="189"/>
    </row>
    <row r="90" spans="1:25" s="224" customFormat="1" ht="21.75" customHeight="1">
      <c r="A90" s="217" t="s">
        <v>102</v>
      </c>
      <c r="B90" s="273" t="s">
        <v>299</v>
      </c>
      <c r="C90" s="216"/>
      <c r="D90" s="209"/>
      <c r="E90" s="282"/>
      <c r="F90" s="283"/>
      <c r="G90" s="206"/>
      <c r="H90" s="206"/>
      <c r="I90" s="206"/>
      <c r="J90" s="206"/>
      <c r="K90" s="206"/>
      <c r="L90" s="205"/>
      <c r="M90" s="220" t="s">
        <v>0</v>
      </c>
      <c r="N90" s="284">
        <v>16</v>
      </c>
      <c r="O90" s="278">
        <f t="shared" si="3"/>
        <v>16</v>
      </c>
      <c r="P90" s="205"/>
      <c r="Q90" s="228"/>
      <c r="R90" s="189"/>
      <c r="S90" s="189"/>
      <c r="T90" s="189"/>
      <c r="U90" s="189"/>
      <c r="V90" s="189"/>
      <c r="W90" s="189"/>
      <c r="X90" s="216"/>
      <c r="Y90" s="216"/>
    </row>
    <row r="91" spans="1:23" s="216" customFormat="1" ht="21.75" customHeight="1">
      <c r="A91" s="208" t="s">
        <v>107</v>
      </c>
      <c r="B91" s="366" t="s">
        <v>205</v>
      </c>
      <c r="C91" s="367"/>
      <c r="D91" s="209"/>
      <c r="E91" s="285"/>
      <c r="F91" s="286"/>
      <c r="G91" s="212"/>
      <c r="H91" s="211"/>
      <c r="I91" s="211"/>
      <c r="J91" s="211"/>
      <c r="K91" s="211"/>
      <c r="L91" s="213"/>
      <c r="M91" s="213" t="s">
        <v>0</v>
      </c>
      <c r="N91" s="276">
        <v>16</v>
      </c>
      <c r="O91" s="214">
        <f t="shared" si="3"/>
        <v>16</v>
      </c>
      <c r="P91" s="213"/>
      <c r="Q91" s="215"/>
      <c r="R91" s="189"/>
      <c r="S91" s="189"/>
      <c r="T91" s="189"/>
      <c r="U91" s="189"/>
      <c r="V91" s="189"/>
      <c r="W91" s="189"/>
    </row>
    <row r="92" spans="1:25" s="224" customFormat="1" ht="21.75" customHeight="1">
      <c r="A92" s="217" t="s">
        <v>108</v>
      </c>
      <c r="B92" s="364" t="s">
        <v>206</v>
      </c>
      <c r="C92" s="365"/>
      <c r="D92" s="209"/>
      <c r="E92" s="287"/>
      <c r="F92" s="288"/>
      <c r="G92" s="289"/>
      <c r="H92" s="206"/>
      <c r="I92" s="206"/>
      <c r="J92" s="206"/>
      <c r="K92" s="206"/>
      <c r="L92" s="205"/>
      <c r="M92" s="220" t="s">
        <v>0</v>
      </c>
      <c r="N92" s="277">
        <v>16</v>
      </c>
      <c r="O92" s="278">
        <f t="shared" si="3"/>
        <v>16</v>
      </c>
      <c r="P92" s="205"/>
      <c r="Q92" s="228"/>
      <c r="R92" s="189"/>
      <c r="S92" s="189"/>
      <c r="T92" s="189"/>
      <c r="U92" s="189"/>
      <c r="V92" s="189"/>
      <c r="W92" s="189"/>
      <c r="X92" s="216"/>
      <c r="Y92" s="216"/>
    </row>
    <row r="93" spans="1:23" s="216" customFormat="1" ht="21.75" customHeight="1">
      <c r="A93" s="208" t="s">
        <v>109</v>
      </c>
      <c r="B93" s="381" t="s">
        <v>157</v>
      </c>
      <c r="C93" s="376"/>
      <c r="D93" s="209"/>
      <c r="E93" s="235"/>
      <c r="F93" s="280"/>
      <c r="G93" s="211"/>
      <c r="H93" s="211"/>
      <c r="I93" s="211"/>
      <c r="J93" s="211"/>
      <c r="K93" s="211"/>
      <c r="L93" s="213"/>
      <c r="M93" s="213" t="s">
        <v>0</v>
      </c>
      <c r="N93" s="281">
        <v>16</v>
      </c>
      <c r="O93" s="214">
        <f t="shared" si="3"/>
        <v>16</v>
      </c>
      <c r="P93" s="213"/>
      <c r="Q93" s="215"/>
      <c r="R93" s="189"/>
      <c r="S93" s="189"/>
      <c r="T93" s="189"/>
      <c r="U93" s="189"/>
      <c r="V93" s="189"/>
      <c r="W93" s="189"/>
    </row>
    <row r="94" spans="1:23" s="216" customFormat="1" ht="21.75" customHeight="1">
      <c r="A94" s="217" t="s">
        <v>110</v>
      </c>
      <c r="B94" s="290" t="s">
        <v>200</v>
      </c>
      <c r="D94" s="209"/>
      <c r="E94" s="290"/>
      <c r="F94" s="283"/>
      <c r="G94" s="206"/>
      <c r="H94" s="189"/>
      <c r="I94" s="189"/>
      <c r="J94" s="189"/>
      <c r="K94" s="189"/>
      <c r="L94" s="220"/>
      <c r="M94" s="220" t="s">
        <v>0</v>
      </c>
      <c r="N94" s="291">
        <v>24</v>
      </c>
      <c r="O94" s="278">
        <f t="shared" si="3"/>
        <v>24</v>
      </c>
      <c r="P94" s="205"/>
      <c r="Q94" s="228"/>
      <c r="R94" s="189"/>
      <c r="S94" s="189"/>
      <c r="T94" s="189"/>
      <c r="U94" s="189"/>
      <c r="V94" s="189"/>
      <c r="W94" s="189"/>
    </row>
    <row r="95" spans="1:25" s="224" customFormat="1" ht="21.75" customHeight="1">
      <c r="A95" s="208" t="s">
        <v>111</v>
      </c>
      <c r="B95" s="252" t="s">
        <v>306</v>
      </c>
      <c r="D95" s="209"/>
      <c r="E95" s="252"/>
      <c r="F95" s="286"/>
      <c r="G95" s="211"/>
      <c r="H95" s="211"/>
      <c r="I95" s="211"/>
      <c r="J95" s="211"/>
      <c r="K95" s="211"/>
      <c r="L95" s="213"/>
      <c r="M95" s="213" t="s">
        <v>0</v>
      </c>
      <c r="N95" s="281">
        <v>16</v>
      </c>
      <c r="O95" s="214">
        <f t="shared" si="3"/>
        <v>16</v>
      </c>
      <c r="P95" s="213"/>
      <c r="Q95" s="215"/>
      <c r="R95" s="189"/>
      <c r="S95" s="189"/>
      <c r="T95" s="189"/>
      <c r="U95" s="189"/>
      <c r="V95" s="189"/>
      <c r="W95" s="189"/>
      <c r="X95" s="216"/>
      <c r="Y95" s="216"/>
    </row>
    <row r="96" spans="1:23" s="216" customFormat="1" ht="21.75" customHeight="1">
      <c r="A96" s="217" t="s">
        <v>112</v>
      </c>
      <c r="B96" s="364" t="s">
        <v>207</v>
      </c>
      <c r="C96" s="365"/>
      <c r="D96" s="209"/>
      <c r="E96" s="287"/>
      <c r="F96" s="283"/>
      <c r="G96" s="206"/>
      <c r="H96" s="189"/>
      <c r="I96" s="189"/>
      <c r="J96" s="189"/>
      <c r="K96" s="189"/>
      <c r="L96" s="220"/>
      <c r="M96" s="220" t="s">
        <v>0</v>
      </c>
      <c r="N96" s="291">
        <v>16</v>
      </c>
      <c r="O96" s="278">
        <f t="shared" si="3"/>
        <v>16</v>
      </c>
      <c r="P96" s="205"/>
      <c r="Q96" s="228"/>
      <c r="R96" s="189"/>
      <c r="S96" s="189"/>
      <c r="T96" s="189"/>
      <c r="U96" s="189"/>
      <c r="V96" s="189"/>
      <c r="W96" s="189"/>
    </row>
    <row r="97" spans="1:25" s="224" customFormat="1" ht="21.75" customHeight="1">
      <c r="A97" s="208" t="s">
        <v>113</v>
      </c>
      <c r="B97" s="252" t="s">
        <v>304</v>
      </c>
      <c r="D97" s="209"/>
      <c r="E97" s="292"/>
      <c r="F97" s="286"/>
      <c r="G97" s="212"/>
      <c r="H97" s="211"/>
      <c r="I97" s="211"/>
      <c r="J97" s="211"/>
      <c r="K97" s="211"/>
      <c r="L97" s="213"/>
      <c r="M97" s="213" t="s">
        <v>0</v>
      </c>
      <c r="N97" s="281">
        <v>32</v>
      </c>
      <c r="O97" s="214">
        <f t="shared" si="3"/>
        <v>32</v>
      </c>
      <c r="P97" s="213"/>
      <c r="Q97" s="215"/>
      <c r="R97" s="189"/>
      <c r="S97" s="189"/>
      <c r="T97" s="189"/>
      <c r="U97" s="189"/>
      <c r="V97" s="189"/>
      <c r="W97" s="189"/>
      <c r="X97" s="216"/>
      <c r="Y97" s="216"/>
    </row>
    <row r="98" spans="1:23" s="216" customFormat="1" ht="21.75" customHeight="1">
      <c r="A98" s="217" t="s">
        <v>114</v>
      </c>
      <c r="B98" s="364" t="s">
        <v>341</v>
      </c>
      <c r="C98" s="365"/>
      <c r="D98" s="209"/>
      <c r="E98" s="293"/>
      <c r="F98" s="283"/>
      <c r="G98" s="206"/>
      <c r="H98" s="206"/>
      <c r="I98" s="206"/>
      <c r="J98" s="206"/>
      <c r="K98" s="206"/>
      <c r="L98" s="205"/>
      <c r="M98" s="220" t="s">
        <v>0</v>
      </c>
      <c r="N98" s="284">
        <v>24</v>
      </c>
      <c r="O98" s="278">
        <f t="shared" si="3"/>
        <v>24</v>
      </c>
      <c r="P98" s="205"/>
      <c r="Q98" s="228"/>
      <c r="R98" s="189"/>
      <c r="S98" s="189"/>
      <c r="T98" s="189"/>
      <c r="U98" s="189"/>
      <c r="V98" s="189"/>
      <c r="W98" s="189"/>
    </row>
    <row r="99" spans="1:25" s="224" customFormat="1" ht="21.75" customHeight="1">
      <c r="A99" s="208" t="s">
        <v>115</v>
      </c>
      <c r="B99" s="252" t="s">
        <v>300</v>
      </c>
      <c r="C99" s="294"/>
      <c r="D99" s="209"/>
      <c r="E99" s="275"/>
      <c r="F99" s="286"/>
      <c r="G99" s="211"/>
      <c r="H99" s="211"/>
      <c r="I99" s="211"/>
      <c r="J99" s="211"/>
      <c r="K99" s="211"/>
      <c r="L99" s="213"/>
      <c r="M99" s="213" t="s">
        <v>0</v>
      </c>
      <c r="N99" s="281">
        <v>16</v>
      </c>
      <c r="O99" s="214">
        <f t="shared" si="3"/>
        <v>16</v>
      </c>
      <c r="P99" s="213"/>
      <c r="Q99" s="215"/>
      <c r="R99" s="189"/>
      <c r="S99" s="189"/>
      <c r="T99" s="189"/>
      <c r="U99" s="189"/>
      <c r="V99" s="189"/>
      <c r="W99" s="189"/>
      <c r="X99" s="216"/>
      <c r="Y99" s="216"/>
    </row>
    <row r="100" spans="1:25" s="224" customFormat="1" ht="21.75" customHeight="1">
      <c r="A100" s="217" t="s">
        <v>116</v>
      </c>
      <c r="B100" s="364" t="s">
        <v>201</v>
      </c>
      <c r="C100" s="365"/>
      <c r="D100" s="209"/>
      <c r="E100" s="295"/>
      <c r="F100" s="288"/>
      <c r="G100" s="206"/>
      <c r="H100" s="206"/>
      <c r="I100" s="206"/>
      <c r="J100" s="206"/>
      <c r="K100" s="206"/>
      <c r="L100" s="205"/>
      <c r="M100" s="220" t="s">
        <v>0</v>
      </c>
      <c r="N100" s="277">
        <v>24</v>
      </c>
      <c r="O100" s="278">
        <f t="shared" si="3"/>
        <v>24</v>
      </c>
      <c r="P100" s="205"/>
      <c r="Q100" s="228"/>
      <c r="R100" s="189"/>
      <c r="S100" s="189"/>
      <c r="T100" s="189"/>
      <c r="U100" s="189"/>
      <c r="V100" s="189"/>
      <c r="W100" s="189"/>
      <c r="X100" s="216"/>
      <c r="Y100" s="216"/>
    </row>
    <row r="101" spans="1:25" s="224" customFormat="1" ht="21.75" customHeight="1">
      <c r="A101" s="208" t="s">
        <v>117</v>
      </c>
      <c r="B101" s="252" t="s">
        <v>301</v>
      </c>
      <c r="C101" s="296"/>
      <c r="D101" s="209"/>
      <c r="E101" s="285"/>
      <c r="F101" s="286"/>
      <c r="G101" s="211"/>
      <c r="H101" s="211"/>
      <c r="I101" s="211"/>
      <c r="J101" s="211"/>
      <c r="K101" s="211"/>
      <c r="L101" s="213"/>
      <c r="M101" s="213" t="s">
        <v>0</v>
      </c>
      <c r="N101" s="281">
        <v>40</v>
      </c>
      <c r="O101" s="214">
        <f t="shared" si="3"/>
        <v>40</v>
      </c>
      <c r="P101" s="213"/>
      <c r="Q101" s="215"/>
      <c r="R101" s="189"/>
      <c r="S101" s="189"/>
      <c r="T101" s="189"/>
      <c r="U101" s="189"/>
      <c r="V101" s="189"/>
      <c r="W101" s="189"/>
      <c r="X101" s="216"/>
      <c r="Y101" s="216"/>
    </row>
    <row r="102" spans="1:23" s="216" customFormat="1" ht="21.75" customHeight="1">
      <c r="A102" s="217" t="s">
        <v>118</v>
      </c>
      <c r="B102" s="273" t="s">
        <v>209</v>
      </c>
      <c r="C102" s="297"/>
      <c r="D102" s="209"/>
      <c r="E102" s="287"/>
      <c r="F102" s="283"/>
      <c r="G102" s="206"/>
      <c r="H102" s="189"/>
      <c r="I102" s="189"/>
      <c r="J102" s="189"/>
      <c r="K102" s="189"/>
      <c r="L102" s="220"/>
      <c r="M102" s="220" t="s">
        <v>0</v>
      </c>
      <c r="N102" s="291">
        <v>16</v>
      </c>
      <c r="O102" s="278">
        <f t="shared" si="3"/>
        <v>16</v>
      </c>
      <c r="P102" s="205"/>
      <c r="Q102" s="228"/>
      <c r="R102" s="189"/>
      <c r="S102" s="189"/>
      <c r="T102" s="189"/>
      <c r="U102" s="189"/>
      <c r="V102" s="189"/>
      <c r="W102" s="189"/>
    </row>
    <row r="103" spans="1:25" s="224" customFormat="1" ht="21.75" customHeight="1">
      <c r="A103" s="208" t="s">
        <v>212</v>
      </c>
      <c r="B103" s="377" t="s">
        <v>202</v>
      </c>
      <c r="C103" s="378"/>
      <c r="D103" s="209"/>
      <c r="E103" s="292"/>
      <c r="F103" s="286"/>
      <c r="G103" s="211"/>
      <c r="H103" s="211"/>
      <c r="I103" s="211"/>
      <c r="J103" s="211"/>
      <c r="K103" s="211"/>
      <c r="L103" s="213"/>
      <c r="M103" s="213" t="s">
        <v>0</v>
      </c>
      <c r="N103" s="281">
        <v>24</v>
      </c>
      <c r="O103" s="214">
        <f t="shared" si="3"/>
        <v>24</v>
      </c>
      <c r="P103" s="213"/>
      <c r="Q103" s="215"/>
      <c r="R103" s="189"/>
      <c r="S103" s="189"/>
      <c r="T103" s="189"/>
      <c r="U103" s="189"/>
      <c r="V103" s="189"/>
      <c r="W103" s="189"/>
      <c r="X103" s="216"/>
      <c r="Y103" s="216"/>
    </row>
    <row r="104" spans="1:23" s="216" customFormat="1" ht="21.75" customHeight="1">
      <c r="A104" s="217" t="s">
        <v>213</v>
      </c>
      <c r="B104" s="290" t="s">
        <v>203</v>
      </c>
      <c r="D104" s="209"/>
      <c r="E104" s="298"/>
      <c r="F104" s="283"/>
      <c r="G104" s="206"/>
      <c r="H104" s="189"/>
      <c r="I104" s="189"/>
      <c r="J104" s="189"/>
      <c r="K104" s="189"/>
      <c r="L104" s="205"/>
      <c r="M104" s="220" t="s">
        <v>0</v>
      </c>
      <c r="N104" s="284">
        <v>24</v>
      </c>
      <c r="O104" s="278">
        <f t="shared" si="3"/>
        <v>24</v>
      </c>
      <c r="P104" s="205"/>
      <c r="Q104" s="228"/>
      <c r="R104" s="189"/>
      <c r="S104" s="189"/>
      <c r="T104" s="189"/>
      <c r="U104" s="189"/>
      <c r="V104" s="189"/>
      <c r="W104" s="189"/>
    </row>
    <row r="105" spans="1:25" s="224" customFormat="1" ht="21.75" customHeight="1">
      <c r="A105" s="208" t="s">
        <v>214</v>
      </c>
      <c r="B105" s="292" t="s">
        <v>204</v>
      </c>
      <c r="D105" s="209"/>
      <c r="E105" s="292"/>
      <c r="F105" s="286"/>
      <c r="G105" s="211"/>
      <c r="H105" s="211"/>
      <c r="I105" s="211"/>
      <c r="J105" s="211"/>
      <c r="K105" s="211"/>
      <c r="L105" s="213"/>
      <c r="M105" s="213" t="s">
        <v>0</v>
      </c>
      <c r="N105" s="276">
        <v>24</v>
      </c>
      <c r="O105" s="214">
        <f t="shared" si="3"/>
        <v>24</v>
      </c>
      <c r="P105" s="213"/>
      <c r="Q105" s="215"/>
      <c r="R105" s="189"/>
      <c r="S105" s="189"/>
      <c r="T105" s="189"/>
      <c r="U105" s="189"/>
      <c r="V105" s="189"/>
      <c r="W105" s="189"/>
      <c r="X105" s="216"/>
      <c r="Y105" s="216"/>
    </row>
    <row r="106" spans="1:25" s="224" customFormat="1" ht="21.75" customHeight="1">
      <c r="A106" s="217" t="s">
        <v>215</v>
      </c>
      <c r="B106" s="298" t="s">
        <v>325</v>
      </c>
      <c r="C106" s="216"/>
      <c r="D106" s="209"/>
      <c r="E106" s="293"/>
      <c r="F106" s="288"/>
      <c r="G106" s="206"/>
      <c r="H106" s="206"/>
      <c r="I106" s="206"/>
      <c r="J106" s="206"/>
      <c r="K106" s="206"/>
      <c r="L106" s="205"/>
      <c r="M106" s="220" t="s">
        <v>0</v>
      </c>
      <c r="N106" s="277">
        <v>16</v>
      </c>
      <c r="O106" s="278">
        <f t="shared" si="3"/>
        <v>16</v>
      </c>
      <c r="P106" s="205"/>
      <c r="Q106" s="228"/>
      <c r="R106" s="189"/>
      <c r="S106" s="189"/>
      <c r="T106" s="189"/>
      <c r="U106" s="189"/>
      <c r="V106" s="189"/>
      <c r="W106" s="189"/>
      <c r="X106" s="216"/>
      <c r="Y106" s="216"/>
    </row>
    <row r="107" spans="1:23" s="216" customFormat="1" ht="21.75" customHeight="1">
      <c r="A107" s="208" t="s">
        <v>216</v>
      </c>
      <c r="B107" s="366" t="s">
        <v>302</v>
      </c>
      <c r="C107" s="367"/>
      <c r="D107" s="209"/>
      <c r="E107" s="292"/>
      <c r="F107" s="280"/>
      <c r="G107" s="211"/>
      <c r="H107" s="211"/>
      <c r="I107" s="211"/>
      <c r="J107" s="211"/>
      <c r="K107" s="211"/>
      <c r="L107" s="213"/>
      <c r="M107" s="213" t="s">
        <v>0</v>
      </c>
      <c r="N107" s="281">
        <v>12</v>
      </c>
      <c r="O107" s="214">
        <f t="shared" si="3"/>
        <v>12</v>
      </c>
      <c r="P107" s="213"/>
      <c r="Q107" s="215"/>
      <c r="R107" s="189"/>
      <c r="S107" s="189"/>
      <c r="T107" s="189"/>
      <c r="U107" s="189"/>
      <c r="V107" s="189"/>
      <c r="W107" s="189"/>
    </row>
    <row r="108" spans="1:23" s="216" customFormat="1" ht="21.75" customHeight="1">
      <c r="A108" s="217" t="s">
        <v>315</v>
      </c>
      <c r="B108" s="273" t="s">
        <v>303</v>
      </c>
      <c r="D108" s="209"/>
      <c r="E108" s="298"/>
      <c r="F108" s="283"/>
      <c r="G108" s="206"/>
      <c r="H108" s="189"/>
      <c r="I108" s="189"/>
      <c r="J108" s="189"/>
      <c r="K108" s="189"/>
      <c r="L108" s="220"/>
      <c r="M108" s="220" t="s">
        <v>0</v>
      </c>
      <c r="N108" s="291">
        <v>16</v>
      </c>
      <c r="O108" s="278">
        <f t="shared" si="3"/>
        <v>16</v>
      </c>
      <c r="P108" s="220"/>
      <c r="Q108" s="265"/>
      <c r="R108" s="189"/>
      <c r="S108" s="189"/>
      <c r="T108" s="189"/>
      <c r="U108" s="189"/>
      <c r="V108" s="189"/>
      <c r="W108" s="189"/>
    </row>
    <row r="109" spans="1:25" s="224" customFormat="1" ht="21.75" customHeight="1">
      <c r="A109" s="208" t="s">
        <v>217</v>
      </c>
      <c r="B109" s="272" t="s">
        <v>223</v>
      </c>
      <c r="D109" s="209"/>
      <c r="E109" s="292"/>
      <c r="F109" s="286"/>
      <c r="G109" s="211"/>
      <c r="H109" s="211"/>
      <c r="I109" s="211"/>
      <c r="J109" s="211"/>
      <c r="K109" s="211"/>
      <c r="L109" s="213"/>
      <c r="M109" s="213" t="s">
        <v>0</v>
      </c>
      <c r="N109" s="281">
        <v>24</v>
      </c>
      <c r="O109" s="214">
        <f t="shared" si="3"/>
        <v>24</v>
      </c>
      <c r="P109" s="213"/>
      <c r="Q109" s="215"/>
      <c r="R109" s="189"/>
      <c r="S109" s="189"/>
      <c r="T109" s="189"/>
      <c r="U109" s="189"/>
      <c r="V109" s="189"/>
      <c r="W109" s="189"/>
      <c r="X109" s="216"/>
      <c r="Y109" s="216"/>
    </row>
    <row r="110" spans="1:23" s="216" customFormat="1" ht="21.75" customHeight="1">
      <c r="A110" s="217" t="s">
        <v>218</v>
      </c>
      <c r="B110" s="299" t="s">
        <v>224</v>
      </c>
      <c r="D110" s="209"/>
      <c r="E110" s="282"/>
      <c r="F110" s="283"/>
      <c r="G110" s="206"/>
      <c r="H110" s="189"/>
      <c r="I110" s="206"/>
      <c r="J110" s="206"/>
      <c r="K110" s="206"/>
      <c r="L110" s="205"/>
      <c r="M110" s="220" t="s">
        <v>0</v>
      </c>
      <c r="N110" s="284">
        <v>32</v>
      </c>
      <c r="O110" s="278">
        <f t="shared" si="3"/>
        <v>32</v>
      </c>
      <c r="P110" s="205"/>
      <c r="Q110" s="228"/>
      <c r="R110" s="189"/>
      <c r="S110" s="189"/>
      <c r="T110" s="189"/>
      <c r="U110" s="189"/>
      <c r="V110" s="189"/>
      <c r="W110" s="189"/>
    </row>
    <row r="111" spans="1:38" s="224" customFormat="1" ht="21.75" customHeight="1">
      <c r="A111" s="208" t="s">
        <v>219</v>
      </c>
      <c r="B111" s="272" t="s">
        <v>208</v>
      </c>
      <c r="C111" s="272"/>
      <c r="D111" s="209"/>
      <c r="E111" s="295"/>
      <c r="F111" s="288"/>
      <c r="G111" s="206"/>
      <c r="H111" s="206"/>
      <c r="I111" s="211"/>
      <c r="J111" s="211"/>
      <c r="K111" s="211"/>
      <c r="L111" s="213"/>
      <c r="M111" s="281" t="s">
        <v>0</v>
      </c>
      <c r="N111" s="214">
        <v>32</v>
      </c>
      <c r="O111" s="213">
        <f t="shared" si="3"/>
        <v>32</v>
      </c>
      <c r="P111" s="213"/>
      <c r="Q111" s="211"/>
      <c r="R111" s="189"/>
      <c r="S111" s="300"/>
      <c r="T111" s="216"/>
      <c r="U111" s="189"/>
      <c r="V111" s="189"/>
      <c r="W111" s="189"/>
      <c r="X111" s="189"/>
      <c r="Y111" s="300"/>
      <c r="AA111" s="211"/>
      <c r="AB111" s="211"/>
      <c r="AC111" s="211"/>
      <c r="AD111" s="211"/>
      <c r="AE111" s="301"/>
      <c r="AG111" s="211"/>
      <c r="AH111" s="211"/>
      <c r="AI111" s="211"/>
      <c r="AJ111" s="211"/>
      <c r="AK111" s="301"/>
      <c r="AL111" s="301"/>
    </row>
    <row r="112" spans="1:36" s="224" customFormat="1" ht="21.75" customHeight="1">
      <c r="A112" s="217" t="s">
        <v>316</v>
      </c>
      <c r="B112" s="299" t="s">
        <v>210</v>
      </c>
      <c r="C112" s="299"/>
      <c r="D112" s="209"/>
      <c r="E112" s="285"/>
      <c r="F112" s="286"/>
      <c r="G112" s="211"/>
      <c r="H112" s="211"/>
      <c r="I112" s="206"/>
      <c r="J112" s="206"/>
      <c r="K112" s="206"/>
      <c r="L112" s="205"/>
      <c r="M112" s="220" t="s">
        <v>0</v>
      </c>
      <c r="N112" s="284">
        <v>16</v>
      </c>
      <c r="O112" s="278">
        <f t="shared" si="3"/>
        <v>16</v>
      </c>
      <c r="P112" s="205"/>
      <c r="Q112" s="206"/>
      <c r="R112" s="189"/>
      <c r="S112" s="189"/>
      <c r="T112" s="300"/>
      <c r="U112" s="216"/>
      <c r="V112" s="189"/>
      <c r="W112" s="189"/>
      <c r="X112" s="189"/>
      <c r="Y112" s="189"/>
      <c r="Z112" s="302"/>
      <c r="AA112" s="216"/>
      <c r="AB112" s="206"/>
      <c r="AC112" s="206"/>
      <c r="AD112" s="206"/>
      <c r="AE112" s="189"/>
      <c r="AF112" s="302"/>
      <c r="AG112" s="216"/>
      <c r="AH112" s="206"/>
      <c r="AI112" s="206"/>
      <c r="AJ112" s="206"/>
    </row>
    <row r="113" spans="1:33" s="224" customFormat="1" ht="21.75" customHeight="1">
      <c r="A113" s="208" t="s">
        <v>220</v>
      </c>
      <c r="B113" s="272" t="s">
        <v>211</v>
      </c>
      <c r="C113" s="272"/>
      <c r="D113" s="209"/>
      <c r="E113" s="295"/>
      <c r="F113" s="288"/>
      <c r="G113" s="206"/>
      <c r="H113" s="206"/>
      <c r="I113" s="211"/>
      <c r="J113" s="211"/>
      <c r="K113" s="211"/>
      <c r="L113" s="213"/>
      <c r="M113" s="213" t="s">
        <v>0</v>
      </c>
      <c r="N113" s="213">
        <v>24</v>
      </c>
      <c r="O113" s="213">
        <f t="shared" si="3"/>
        <v>24</v>
      </c>
      <c r="P113" s="213"/>
      <c r="Q113" s="211"/>
      <c r="R113" s="189"/>
      <c r="S113" s="189"/>
      <c r="T113" s="189"/>
      <c r="U113" s="189"/>
      <c r="V113" s="189"/>
      <c r="W113" s="189"/>
      <c r="X113" s="189"/>
      <c r="Y113" s="189"/>
      <c r="Z113" s="211"/>
      <c r="AA113" s="211"/>
      <c r="AB113" s="211"/>
      <c r="AC113" s="211"/>
      <c r="AD113" s="211"/>
      <c r="AE113" s="211"/>
      <c r="AF113" s="211"/>
      <c r="AG113" s="211"/>
    </row>
    <row r="114" spans="1:25" s="224" customFormat="1" ht="21.75" customHeight="1">
      <c r="A114" s="217" t="s">
        <v>221</v>
      </c>
      <c r="B114" s="290" t="s">
        <v>332</v>
      </c>
      <c r="C114" s="297"/>
      <c r="D114" s="209"/>
      <c r="E114" s="282"/>
      <c r="F114" s="288"/>
      <c r="G114" s="206"/>
      <c r="H114" s="206"/>
      <c r="I114" s="206"/>
      <c r="J114" s="206"/>
      <c r="K114" s="206"/>
      <c r="L114" s="205"/>
      <c r="M114" s="220" t="s">
        <v>0</v>
      </c>
      <c r="N114" s="303">
        <v>16</v>
      </c>
      <c r="O114" s="278">
        <f t="shared" si="3"/>
        <v>16</v>
      </c>
      <c r="P114" s="205"/>
      <c r="Q114" s="228"/>
      <c r="R114" s="189"/>
      <c r="S114" s="189"/>
      <c r="T114" s="189"/>
      <c r="U114" s="189"/>
      <c r="V114" s="189"/>
      <c r="W114" s="189"/>
      <c r="X114" s="216"/>
      <c r="Y114" s="216"/>
    </row>
    <row r="115" spans="1:25" s="224" customFormat="1" ht="21.75" customHeight="1">
      <c r="A115" s="208" t="s">
        <v>222</v>
      </c>
      <c r="B115" s="343" t="s">
        <v>403</v>
      </c>
      <c r="C115" s="296"/>
      <c r="D115" s="209"/>
      <c r="E115" s="285"/>
      <c r="F115" s="286"/>
      <c r="G115" s="211"/>
      <c r="H115" s="211"/>
      <c r="I115" s="211"/>
      <c r="J115" s="211"/>
      <c r="K115" s="211"/>
      <c r="L115" s="213"/>
      <c r="M115" s="213" t="s">
        <v>0</v>
      </c>
      <c r="N115" s="304">
        <v>8</v>
      </c>
      <c r="O115" s="214">
        <f t="shared" si="3"/>
        <v>8</v>
      </c>
      <c r="P115" s="213"/>
      <c r="Q115" s="215"/>
      <c r="R115" s="189"/>
      <c r="S115" s="189"/>
      <c r="T115" s="189"/>
      <c r="U115" s="189"/>
      <c r="V115" s="189"/>
      <c r="W115" s="189"/>
      <c r="X115" s="216"/>
      <c r="Y115" s="216"/>
    </row>
    <row r="116" spans="5:23" s="216" customFormat="1" ht="12.75">
      <c r="E116" s="305"/>
      <c r="F116" s="189"/>
      <c r="G116" s="189"/>
      <c r="H116" s="189"/>
      <c r="I116" s="189"/>
      <c r="J116" s="189"/>
      <c r="K116" s="189"/>
      <c r="L116" s="220"/>
      <c r="M116" s="205"/>
      <c r="N116" s="278"/>
      <c r="O116" s="205"/>
      <c r="P116" s="205"/>
      <c r="Q116" s="189"/>
      <c r="R116" s="189"/>
      <c r="S116" s="189"/>
      <c r="T116" s="189"/>
      <c r="U116" s="189"/>
      <c r="V116" s="189"/>
      <c r="W116" s="189"/>
    </row>
    <row r="117" spans="1:23" s="198" customFormat="1" ht="22.5" customHeight="1">
      <c r="A117" s="193" t="s">
        <v>225</v>
      </c>
      <c r="B117" s="194"/>
      <c r="C117" s="194"/>
      <c r="D117" s="194"/>
      <c r="E117" s="195"/>
      <c r="F117" s="196"/>
      <c r="G117" s="196"/>
      <c r="H117" s="196"/>
      <c r="I117" s="196"/>
      <c r="J117" s="196"/>
      <c r="K117" s="196"/>
      <c r="L117" s="197"/>
      <c r="M117" s="245"/>
      <c r="N117" s="221">
        <f>SUM(N87:N115)</f>
        <v>580</v>
      </c>
      <c r="O117" s="221">
        <f>SUM(O87:O115)</f>
        <v>580</v>
      </c>
      <c r="P117" s="245"/>
      <c r="Q117" s="196"/>
      <c r="R117" s="196"/>
      <c r="S117" s="196"/>
      <c r="T117" s="196"/>
      <c r="U117" s="196"/>
      <c r="V117" s="196"/>
      <c r="W117" s="196"/>
    </row>
    <row r="118" spans="5:25" s="229" customFormat="1" ht="12.75" customHeight="1">
      <c r="E118" s="306"/>
      <c r="F118" s="206"/>
      <c r="G118" s="206"/>
      <c r="H118" s="206"/>
      <c r="I118" s="206"/>
      <c r="J118" s="206"/>
      <c r="K118" s="206"/>
      <c r="L118" s="205"/>
      <c r="M118" s="205"/>
      <c r="N118" s="205"/>
      <c r="O118" s="205"/>
      <c r="P118" s="205"/>
      <c r="Q118" s="206"/>
      <c r="R118" s="189"/>
      <c r="S118" s="189"/>
      <c r="T118" s="189"/>
      <c r="U118" s="189"/>
      <c r="V118" s="189"/>
      <c r="W118" s="189"/>
      <c r="X118" s="216"/>
      <c r="Y118" s="216"/>
    </row>
    <row r="119" spans="1:25" ht="25.5" customHeight="1">
      <c r="A119" s="202"/>
      <c r="B119" s="202"/>
      <c r="C119" s="202"/>
      <c r="D119" s="234" t="s">
        <v>2</v>
      </c>
      <c r="E119" s="203" t="s">
        <v>43</v>
      </c>
      <c r="L119" s="201"/>
      <c r="M119" s="201" t="s">
        <v>1</v>
      </c>
      <c r="N119" s="201" t="s">
        <v>16</v>
      </c>
      <c r="O119" s="204">
        <f>O149/N149</f>
        <v>1</v>
      </c>
      <c r="P119" s="205"/>
      <c r="Q119" s="228"/>
      <c r="R119" s="189"/>
      <c r="S119" s="189"/>
      <c r="T119" s="189"/>
      <c r="U119" s="189"/>
      <c r="V119" s="189"/>
      <c r="W119" s="189"/>
      <c r="X119" s="216"/>
      <c r="Y119" s="216"/>
    </row>
    <row r="120" spans="1:25" s="224" customFormat="1" ht="21.75" customHeight="1">
      <c r="A120" s="307" t="s">
        <v>119</v>
      </c>
      <c r="B120" s="366" t="s">
        <v>174</v>
      </c>
      <c r="C120" s="367"/>
      <c r="D120" s="209"/>
      <c r="E120" s="235"/>
      <c r="F120" s="211"/>
      <c r="G120" s="212"/>
      <c r="H120" s="211"/>
      <c r="I120" s="211"/>
      <c r="J120" s="211"/>
      <c r="K120" s="211"/>
      <c r="L120" s="213"/>
      <c r="M120" s="213" t="s">
        <v>0</v>
      </c>
      <c r="N120" s="213">
        <v>24</v>
      </c>
      <c r="O120" s="214">
        <f aca="true" t="shared" si="4" ref="O120:O147">IF(OR(D120=M120,D120=""),N120,0)</f>
        <v>24</v>
      </c>
      <c r="P120" s="213"/>
      <c r="Q120" s="215"/>
      <c r="R120" s="189"/>
      <c r="S120" s="189"/>
      <c r="T120" s="189"/>
      <c r="U120" s="189"/>
      <c r="V120" s="189"/>
      <c r="W120" s="189"/>
      <c r="X120" s="216"/>
      <c r="Y120" s="216"/>
    </row>
    <row r="121" spans="1:25" s="229" customFormat="1" ht="21.75" customHeight="1">
      <c r="A121" s="308" t="s">
        <v>120</v>
      </c>
      <c r="B121" s="240" t="s">
        <v>323</v>
      </c>
      <c r="C121" s="241"/>
      <c r="D121" s="209"/>
      <c r="E121" s="242"/>
      <c r="F121" s="189"/>
      <c r="G121" s="189"/>
      <c r="H121" s="189"/>
      <c r="I121" s="206"/>
      <c r="J121" s="206"/>
      <c r="K121" s="206"/>
      <c r="L121" s="205"/>
      <c r="M121" s="220" t="s">
        <v>0</v>
      </c>
      <c r="N121" s="205">
        <v>16</v>
      </c>
      <c r="O121" s="278">
        <f t="shared" si="4"/>
        <v>16</v>
      </c>
      <c r="P121" s="230"/>
      <c r="Q121" s="228"/>
      <c r="R121" s="189"/>
      <c r="S121" s="189"/>
      <c r="T121" s="189"/>
      <c r="U121" s="189"/>
      <c r="V121" s="189"/>
      <c r="W121" s="189"/>
      <c r="X121" s="216"/>
      <c r="Y121" s="216"/>
    </row>
    <row r="122" spans="1:25" s="224" customFormat="1" ht="21.75" customHeight="1">
      <c r="A122" s="307" t="s">
        <v>121</v>
      </c>
      <c r="B122" s="377" t="s">
        <v>386</v>
      </c>
      <c r="C122" s="378"/>
      <c r="D122" s="209"/>
      <c r="E122" s="235"/>
      <c r="F122" s="211"/>
      <c r="G122" s="211"/>
      <c r="H122" s="211"/>
      <c r="I122" s="211"/>
      <c r="J122" s="211"/>
      <c r="K122" s="211"/>
      <c r="L122" s="213"/>
      <c r="M122" s="213" t="s">
        <v>0</v>
      </c>
      <c r="N122" s="213">
        <v>32</v>
      </c>
      <c r="O122" s="214">
        <f t="shared" si="4"/>
        <v>32</v>
      </c>
      <c r="P122" s="213"/>
      <c r="Q122" s="215"/>
      <c r="R122" s="189"/>
      <c r="S122" s="189"/>
      <c r="T122" s="189"/>
      <c r="U122" s="189"/>
      <c r="V122" s="189"/>
      <c r="W122" s="189"/>
      <c r="X122" s="216"/>
      <c r="Y122" s="216"/>
    </row>
    <row r="123" spans="1:25" s="229" customFormat="1" ht="21.75" customHeight="1">
      <c r="A123" s="308" t="s">
        <v>237</v>
      </c>
      <c r="B123" s="388" t="s">
        <v>226</v>
      </c>
      <c r="C123" s="389"/>
      <c r="D123" s="209"/>
      <c r="E123" s="242"/>
      <c r="F123" s="189"/>
      <c r="G123" s="189"/>
      <c r="H123" s="189"/>
      <c r="I123" s="206"/>
      <c r="J123" s="206"/>
      <c r="K123" s="206"/>
      <c r="L123" s="205"/>
      <c r="M123" s="220" t="s">
        <v>0</v>
      </c>
      <c r="N123" s="205">
        <v>16</v>
      </c>
      <c r="O123" s="278">
        <f t="shared" si="4"/>
        <v>16</v>
      </c>
      <c r="P123" s="205"/>
      <c r="Q123" s="228"/>
      <c r="R123" s="189"/>
      <c r="S123" s="189"/>
      <c r="T123" s="189"/>
      <c r="U123" s="189"/>
      <c r="V123" s="189"/>
      <c r="W123" s="189"/>
      <c r="X123" s="216"/>
      <c r="Y123" s="216"/>
    </row>
    <row r="124" spans="1:25" s="229" customFormat="1" ht="21.75" customHeight="1">
      <c r="A124" s="307" t="s">
        <v>330</v>
      </c>
      <c r="B124" s="366" t="s">
        <v>227</v>
      </c>
      <c r="C124" s="367"/>
      <c r="D124" s="209"/>
      <c r="E124" s="235"/>
      <c r="F124" s="211"/>
      <c r="G124" s="211"/>
      <c r="H124" s="211"/>
      <c r="I124" s="211"/>
      <c r="J124" s="211"/>
      <c r="K124" s="211"/>
      <c r="L124" s="213"/>
      <c r="M124" s="213" t="s">
        <v>0</v>
      </c>
      <c r="N124" s="213">
        <v>32</v>
      </c>
      <c r="O124" s="214">
        <f t="shared" si="4"/>
        <v>32</v>
      </c>
      <c r="P124" s="213"/>
      <c r="Q124" s="215"/>
      <c r="R124" s="189"/>
      <c r="S124" s="189"/>
      <c r="T124" s="189"/>
      <c r="U124" s="189"/>
      <c r="V124" s="189"/>
      <c r="W124" s="189"/>
      <c r="X124" s="216"/>
      <c r="Y124" s="216"/>
    </row>
    <row r="125" spans="1:25" s="229" customFormat="1" ht="21.75" customHeight="1">
      <c r="A125" s="308" t="s">
        <v>122</v>
      </c>
      <c r="B125" s="309" t="s">
        <v>305</v>
      </c>
      <c r="C125" s="310"/>
      <c r="D125" s="209"/>
      <c r="E125" s="247"/>
      <c r="F125" s="189"/>
      <c r="G125" s="189"/>
      <c r="H125" s="189"/>
      <c r="I125" s="206"/>
      <c r="J125" s="206"/>
      <c r="K125" s="206"/>
      <c r="L125" s="205"/>
      <c r="M125" s="220" t="s">
        <v>0</v>
      </c>
      <c r="N125" s="205">
        <v>24</v>
      </c>
      <c r="O125" s="278">
        <f t="shared" si="4"/>
        <v>24</v>
      </c>
      <c r="P125" s="205"/>
      <c r="Q125" s="228"/>
      <c r="R125" s="189"/>
      <c r="S125" s="189"/>
      <c r="T125" s="189"/>
      <c r="U125" s="189"/>
      <c r="V125" s="189"/>
      <c r="W125" s="189"/>
      <c r="X125" s="216"/>
      <c r="Y125" s="216"/>
    </row>
    <row r="126" spans="1:25" s="229" customFormat="1" ht="21.75" customHeight="1">
      <c r="A126" s="307" t="s">
        <v>311</v>
      </c>
      <c r="B126" s="366" t="s">
        <v>309</v>
      </c>
      <c r="C126" s="367"/>
      <c r="D126" s="209"/>
      <c r="E126" s="235"/>
      <c r="F126" s="211"/>
      <c r="G126" s="211"/>
      <c r="H126" s="211"/>
      <c r="I126" s="211"/>
      <c r="J126" s="211"/>
      <c r="K126" s="211"/>
      <c r="L126" s="213"/>
      <c r="M126" s="213" t="s">
        <v>0</v>
      </c>
      <c r="N126" s="213">
        <v>16</v>
      </c>
      <c r="O126" s="214">
        <f t="shared" si="4"/>
        <v>16</v>
      </c>
      <c r="P126" s="213"/>
      <c r="Q126" s="215"/>
      <c r="R126" s="189"/>
      <c r="S126" s="189"/>
      <c r="T126" s="189"/>
      <c r="U126" s="189"/>
      <c r="V126" s="189"/>
      <c r="W126" s="189"/>
      <c r="X126" s="216"/>
      <c r="Y126" s="216"/>
    </row>
    <row r="127" spans="1:25" s="229" customFormat="1" ht="21.75" customHeight="1">
      <c r="A127" s="308" t="s">
        <v>312</v>
      </c>
      <c r="B127" s="368" t="s">
        <v>409</v>
      </c>
      <c r="C127" s="369"/>
      <c r="D127" s="209"/>
      <c r="E127" s="247"/>
      <c r="F127" s="189"/>
      <c r="G127" s="189"/>
      <c r="H127" s="189"/>
      <c r="I127" s="206"/>
      <c r="J127" s="206"/>
      <c r="K127" s="206"/>
      <c r="L127" s="205"/>
      <c r="M127" s="220" t="s">
        <v>0</v>
      </c>
      <c r="N127" s="205">
        <v>24</v>
      </c>
      <c r="O127" s="278">
        <f t="shared" si="4"/>
        <v>24</v>
      </c>
      <c r="P127" s="205"/>
      <c r="Q127" s="228"/>
      <c r="R127" s="189"/>
      <c r="S127" s="189"/>
      <c r="T127" s="189"/>
      <c r="U127" s="189"/>
      <c r="V127" s="189"/>
      <c r="W127" s="189"/>
      <c r="X127" s="216"/>
      <c r="Y127" s="216"/>
    </row>
    <row r="128" spans="1:25" s="229" customFormat="1" ht="21.75" customHeight="1">
      <c r="A128" s="307" t="s">
        <v>238</v>
      </c>
      <c r="B128" s="252" t="s">
        <v>228</v>
      </c>
      <c r="C128" s="279"/>
      <c r="D128" s="209"/>
      <c r="E128" s="235"/>
      <c r="F128" s="211"/>
      <c r="G128" s="211"/>
      <c r="H128" s="211"/>
      <c r="I128" s="211"/>
      <c r="J128" s="211"/>
      <c r="K128" s="211"/>
      <c r="L128" s="213"/>
      <c r="M128" s="213" t="s">
        <v>0</v>
      </c>
      <c r="N128" s="213">
        <v>12</v>
      </c>
      <c r="O128" s="214">
        <f t="shared" si="4"/>
        <v>12</v>
      </c>
      <c r="P128" s="213"/>
      <c r="Q128" s="215"/>
      <c r="R128" s="189"/>
      <c r="S128" s="189"/>
      <c r="T128" s="189"/>
      <c r="U128" s="189"/>
      <c r="V128" s="189"/>
      <c r="W128" s="189"/>
      <c r="X128" s="216"/>
      <c r="Y128" s="216"/>
    </row>
    <row r="129" spans="1:25" s="229" customFormat="1" ht="21.75" customHeight="1">
      <c r="A129" s="308" t="s">
        <v>239</v>
      </c>
      <c r="B129" s="250" t="s">
        <v>306</v>
      </c>
      <c r="C129" s="311"/>
      <c r="D129" s="209"/>
      <c r="E129" s="247"/>
      <c r="F129" s="189"/>
      <c r="G129" s="189"/>
      <c r="H129" s="189"/>
      <c r="I129" s="206"/>
      <c r="J129" s="206"/>
      <c r="K129" s="206"/>
      <c r="L129" s="205"/>
      <c r="M129" s="220" t="s">
        <v>0</v>
      </c>
      <c r="N129" s="205">
        <v>16</v>
      </c>
      <c r="O129" s="278">
        <f t="shared" si="4"/>
        <v>16</v>
      </c>
      <c r="P129" s="205"/>
      <c r="Q129" s="228"/>
      <c r="R129" s="189"/>
      <c r="S129" s="189"/>
      <c r="T129" s="189"/>
      <c r="U129" s="189"/>
      <c r="V129" s="189"/>
      <c r="W129" s="189"/>
      <c r="X129" s="216"/>
      <c r="Y129" s="216"/>
    </row>
    <row r="130" spans="1:25" s="229" customFormat="1" ht="21.75" customHeight="1">
      <c r="A130" s="307" t="s">
        <v>240</v>
      </c>
      <c r="B130" s="366" t="s">
        <v>412</v>
      </c>
      <c r="C130" s="367"/>
      <c r="D130" s="209"/>
      <c r="E130" s="235"/>
      <c r="F130" s="211"/>
      <c r="G130" s="211"/>
      <c r="H130" s="211"/>
      <c r="I130" s="211"/>
      <c r="J130" s="211"/>
      <c r="K130" s="211"/>
      <c r="L130" s="213"/>
      <c r="M130" s="213" t="s">
        <v>0</v>
      </c>
      <c r="N130" s="213">
        <v>8</v>
      </c>
      <c r="O130" s="214">
        <f t="shared" si="4"/>
        <v>8</v>
      </c>
      <c r="P130" s="213"/>
      <c r="Q130" s="215"/>
      <c r="R130" s="189"/>
      <c r="S130" s="189"/>
      <c r="T130" s="189"/>
      <c r="U130" s="189"/>
      <c r="V130" s="189"/>
      <c r="W130" s="189"/>
      <c r="X130" s="216"/>
      <c r="Y130" s="216"/>
    </row>
    <row r="131" spans="1:25" s="229" customFormat="1" ht="21.75" customHeight="1">
      <c r="A131" s="308" t="s">
        <v>241</v>
      </c>
      <c r="B131" s="368" t="s">
        <v>308</v>
      </c>
      <c r="C131" s="369"/>
      <c r="D131" s="209"/>
      <c r="E131" s="247"/>
      <c r="F131" s="189"/>
      <c r="G131" s="189"/>
      <c r="H131" s="189"/>
      <c r="I131" s="206"/>
      <c r="J131" s="206"/>
      <c r="K131" s="206"/>
      <c r="L131" s="205"/>
      <c r="M131" s="220" t="s">
        <v>0</v>
      </c>
      <c r="N131" s="205">
        <v>24</v>
      </c>
      <c r="O131" s="278">
        <f t="shared" si="4"/>
        <v>24</v>
      </c>
      <c r="P131" s="205"/>
      <c r="Q131" s="228"/>
      <c r="R131" s="189"/>
      <c r="S131" s="189"/>
      <c r="T131" s="189"/>
      <c r="U131" s="189"/>
      <c r="V131" s="189"/>
      <c r="W131" s="189"/>
      <c r="X131" s="216"/>
      <c r="Y131" s="216"/>
    </row>
    <row r="132" spans="1:25" s="229" customFormat="1" ht="21.75" customHeight="1">
      <c r="A132" s="307" t="s">
        <v>313</v>
      </c>
      <c r="B132" s="252" t="s">
        <v>201</v>
      </c>
      <c r="C132" s="279"/>
      <c r="D132" s="209"/>
      <c r="E132" s="235"/>
      <c r="F132" s="211"/>
      <c r="G132" s="211"/>
      <c r="H132" s="211"/>
      <c r="I132" s="211"/>
      <c r="J132" s="211"/>
      <c r="K132" s="211"/>
      <c r="L132" s="213"/>
      <c r="M132" s="213" t="s">
        <v>0</v>
      </c>
      <c r="N132" s="213">
        <v>24</v>
      </c>
      <c r="O132" s="214">
        <f t="shared" si="4"/>
        <v>24</v>
      </c>
      <c r="P132" s="213"/>
      <c r="Q132" s="215"/>
      <c r="R132" s="189"/>
      <c r="S132" s="189"/>
      <c r="T132" s="189"/>
      <c r="U132" s="189"/>
      <c r="V132" s="189"/>
      <c r="W132" s="189"/>
      <c r="X132" s="216"/>
      <c r="Y132" s="216"/>
    </row>
    <row r="133" spans="1:25" s="229" customFormat="1" ht="21.75" customHeight="1">
      <c r="A133" s="308" t="s">
        <v>242</v>
      </c>
      <c r="B133" s="368" t="s">
        <v>344</v>
      </c>
      <c r="C133" s="369"/>
      <c r="D133" s="209"/>
      <c r="E133" s="247"/>
      <c r="F133" s="247"/>
      <c r="G133" s="247"/>
      <c r="H133" s="247"/>
      <c r="I133" s="247"/>
      <c r="J133" s="247"/>
      <c r="K133" s="247"/>
      <c r="L133" s="247"/>
      <c r="M133" s="220" t="s">
        <v>0</v>
      </c>
      <c r="N133" s="247">
        <v>12</v>
      </c>
      <c r="O133" s="247">
        <f t="shared" si="4"/>
        <v>12</v>
      </c>
      <c r="P133" s="247"/>
      <c r="Q133" s="247"/>
      <c r="R133" s="242"/>
      <c r="S133" s="242"/>
      <c r="T133" s="189"/>
      <c r="U133" s="189"/>
      <c r="V133" s="189"/>
      <c r="W133" s="189"/>
      <c r="X133" s="216"/>
      <c r="Y133" s="216"/>
    </row>
    <row r="134" spans="1:25" s="229" customFormat="1" ht="21.75" customHeight="1">
      <c r="A134" s="307" t="s">
        <v>314</v>
      </c>
      <c r="B134" s="252" t="s">
        <v>301</v>
      </c>
      <c r="C134" s="252"/>
      <c r="D134" s="209"/>
      <c r="E134" s="235"/>
      <c r="F134" s="235"/>
      <c r="G134" s="235"/>
      <c r="H134" s="235"/>
      <c r="I134" s="235"/>
      <c r="J134" s="235"/>
      <c r="K134" s="235"/>
      <c r="L134" s="235"/>
      <c r="M134" s="235" t="s">
        <v>0</v>
      </c>
      <c r="N134" s="235">
        <v>40</v>
      </c>
      <c r="O134" s="235">
        <f t="shared" si="4"/>
        <v>40</v>
      </c>
      <c r="P134" s="235"/>
      <c r="Q134" s="235"/>
      <c r="R134" s="242"/>
      <c r="S134" s="242"/>
      <c r="T134" s="189"/>
      <c r="U134" s="189"/>
      <c r="V134" s="189"/>
      <c r="W134" s="189"/>
      <c r="X134" s="216"/>
      <c r="Y134" s="216"/>
    </row>
    <row r="135" spans="1:25" s="229" customFormat="1" ht="21.75" customHeight="1">
      <c r="A135" s="308" t="s">
        <v>243</v>
      </c>
      <c r="B135" s="368" t="s">
        <v>229</v>
      </c>
      <c r="C135" s="369"/>
      <c r="D135" s="209"/>
      <c r="E135" s="247"/>
      <c r="F135" s="247"/>
      <c r="G135" s="247"/>
      <c r="H135" s="247"/>
      <c r="I135" s="247"/>
      <c r="J135" s="247"/>
      <c r="K135" s="247"/>
      <c r="L135" s="247"/>
      <c r="M135" s="247" t="s">
        <v>0</v>
      </c>
      <c r="N135" s="247">
        <v>24</v>
      </c>
      <c r="O135" s="247">
        <f t="shared" si="4"/>
        <v>24</v>
      </c>
      <c r="P135" s="247"/>
      <c r="Q135" s="247"/>
      <c r="R135" s="242"/>
      <c r="S135" s="242"/>
      <c r="T135" s="189"/>
      <c r="U135" s="189"/>
      <c r="V135" s="189"/>
      <c r="W135" s="189"/>
      <c r="X135" s="216"/>
      <c r="Y135" s="216"/>
    </row>
    <row r="136" spans="1:25" s="229" customFormat="1" ht="21.75" customHeight="1">
      <c r="A136" s="307" t="s">
        <v>244</v>
      </c>
      <c r="B136" s="252" t="s">
        <v>230</v>
      </c>
      <c r="C136" s="252"/>
      <c r="D136" s="209"/>
      <c r="E136" s="235"/>
      <c r="F136" s="235"/>
      <c r="G136" s="235"/>
      <c r="H136" s="235"/>
      <c r="I136" s="235"/>
      <c r="J136" s="235"/>
      <c r="K136" s="235"/>
      <c r="L136" s="235"/>
      <c r="M136" s="235" t="s">
        <v>0</v>
      </c>
      <c r="N136" s="235">
        <v>40</v>
      </c>
      <c r="O136" s="235">
        <f t="shared" si="4"/>
        <v>40</v>
      </c>
      <c r="P136" s="235"/>
      <c r="Q136" s="235"/>
      <c r="R136" s="242"/>
      <c r="S136" s="242"/>
      <c r="T136" s="189"/>
      <c r="U136" s="189"/>
      <c r="V136" s="189"/>
      <c r="W136" s="189"/>
      <c r="X136" s="216"/>
      <c r="Y136" s="216"/>
    </row>
    <row r="137" spans="1:25" s="229" customFormat="1" ht="21.75" customHeight="1">
      <c r="A137" s="308" t="s">
        <v>245</v>
      </c>
      <c r="B137" s="368" t="s">
        <v>406</v>
      </c>
      <c r="C137" s="369"/>
      <c r="D137" s="209"/>
      <c r="E137" s="247"/>
      <c r="F137" s="247"/>
      <c r="G137" s="247"/>
      <c r="H137" s="247"/>
      <c r="I137" s="247"/>
      <c r="J137" s="247"/>
      <c r="K137" s="247"/>
      <c r="L137" s="247"/>
      <c r="M137" s="247" t="s">
        <v>0</v>
      </c>
      <c r="N137" s="247">
        <v>32</v>
      </c>
      <c r="O137" s="247">
        <f t="shared" si="4"/>
        <v>32</v>
      </c>
      <c r="P137" s="247"/>
      <c r="Q137" s="247"/>
      <c r="R137" s="242"/>
      <c r="S137" s="242"/>
      <c r="T137" s="189"/>
      <c r="U137" s="189"/>
      <c r="V137" s="189"/>
      <c r="W137" s="189"/>
      <c r="X137" s="216"/>
      <c r="Y137" s="216"/>
    </row>
    <row r="138" spans="1:25" s="229" customFormat="1" ht="21.75" customHeight="1">
      <c r="A138" s="307" t="s">
        <v>246</v>
      </c>
      <c r="B138" s="252" t="s">
        <v>234</v>
      </c>
      <c r="C138" s="252"/>
      <c r="D138" s="209"/>
      <c r="E138" s="235"/>
      <c r="F138" s="235"/>
      <c r="G138" s="235"/>
      <c r="H138" s="235"/>
      <c r="I138" s="235"/>
      <c r="J138" s="235"/>
      <c r="K138" s="235"/>
      <c r="L138" s="235"/>
      <c r="M138" s="235" t="s">
        <v>0</v>
      </c>
      <c r="N138" s="235">
        <v>16</v>
      </c>
      <c r="O138" s="235">
        <f t="shared" si="4"/>
        <v>16</v>
      </c>
      <c r="P138" s="235"/>
      <c r="Q138" s="235"/>
      <c r="R138" s="242"/>
      <c r="S138" s="242"/>
      <c r="T138" s="189"/>
      <c r="U138" s="189"/>
      <c r="V138" s="189"/>
      <c r="W138" s="189"/>
      <c r="X138" s="216"/>
      <c r="Y138" s="216"/>
    </row>
    <row r="139" spans="1:25" s="229" customFormat="1" ht="21.75" customHeight="1">
      <c r="A139" s="308" t="s">
        <v>247</v>
      </c>
      <c r="B139" s="368" t="s">
        <v>231</v>
      </c>
      <c r="C139" s="369"/>
      <c r="D139" s="209"/>
      <c r="E139" s="247"/>
      <c r="F139" s="247"/>
      <c r="G139" s="247"/>
      <c r="H139" s="247"/>
      <c r="I139" s="247"/>
      <c r="J139" s="247"/>
      <c r="K139" s="247"/>
      <c r="L139" s="247"/>
      <c r="M139" s="247" t="s">
        <v>0</v>
      </c>
      <c r="N139" s="247">
        <v>40</v>
      </c>
      <c r="O139" s="247">
        <f t="shared" si="4"/>
        <v>40</v>
      </c>
      <c r="P139" s="247"/>
      <c r="Q139" s="247"/>
      <c r="R139" s="242"/>
      <c r="S139" s="242"/>
      <c r="T139" s="189"/>
      <c r="U139" s="189"/>
      <c r="V139" s="189"/>
      <c r="W139" s="189"/>
      <c r="X139" s="216"/>
      <c r="Y139" s="216"/>
    </row>
    <row r="140" spans="1:25" s="229" customFormat="1" ht="21.75" customHeight="1">
      <c r="A140" s="307" t="s">
        <v>317</v>
      </c>
      <c r="B140" s="252" t="s">
        <v>232</v>
      </c>
      <c r="C140" s="252"/>
      <c r="D140" s="209"/>
      <c r="E140" s="235"/>
      <c r="F140" s="235"/>
      <c r="G140" s="235"/>
      <c r="H140" s="235"/>
      <c r="I140" s="235"/>
      <c r="J140" s="235"/>
      <c r="K140" s="235"/>
      <c r="L140" s="235"/>
      <c r="M140" s="235" t="s">
        <v>0</v>
      </c>
      <c r="N140" s="235">
        <v>16</v>
      </c>
      <c r="O140" s="235">
        <f t="shared" si="4"/>
        <v>16</v>
      </c>
      <c r="P140" s="235"/>
      <c r="Q140" s="235"/>
      <c r="R140" s="242"/>
      <c r="S140" s="242"/>
      <c r="T140" s="189"/>
      <c r="U140" s="189"/>
      <c r="V140" s="189"/>
      <c r="W140" s="189"/>
      <c r="X140" s="216"/>
      <c r="Y140" s="216"/>
    </row>
    <row r="141" spans="1:25" s="229" customFormat="1" ht="21.75" customHeight="1">
      <c r="A141" s="308" t="s">
        <v>248</v>
      </c>
      <c r="B141" s="368" t="s">
        <v>233</v>
      </c>
      <c r="C141" s="369"/>
      <c r="D141" s="209"/>
      <c r="E141" s="247"/>
      <c r="F141" s="247"/>
      <c r="G141" s="247"/>
      <c r="H141" s="247"/>
      <c r="I141" s="247"/>
      <c r="J141" s="247"/>
      <c r="K141" s="247"/>
      <c r="L141" s="247"/>
      <c r="M141" s="247" t="s">
        <v>0</v>
      </c>
      <c r="N141" s="247">
        <v>24</v>
      </c>
      <c r="O141" s="247">
        <f t="shared" si="4"/>
        <v>24</v>
      </c>
      <c r="P141" s="247"/>
      <c r="Q141" s="247"/>
      <c r="R141" s="242"/>
      <c r="S141" s="242"/>
      <c r="T141" s="189"/>
      <c r="U141" s="189"/>
      <c r="V141" s="189"/>
      <c r="W141" s="189"/>
      <c r="X141" s="216"/>
      <c r="Y141" s="216"/>
    </row>
    <row r="142" spans="1:25" s="229" customFormat="1" ht="21.75" customHeight="1">
      <c r="A142" s="307" t="s">
        <v>249</v>
      </c>
      <c r="B142" s="252" t="s">
        <v>387</v>
      </c>
      <c r="C142" s="252"/>
      <c r="D142" s="209"/>
      <c r="E142" s="235"/>
      <c r="F142" s="235"/>
      <c r="G142" s="235"/>
      <c r="H142" s="235"/>
      <c r="I142" s="235"/>
      <c r="J142" s="235"/>
      <c r="K142" s="235"/>
      <c r="L142" s="235"/>
      <c r="M142" s="235" t="s">
        <v>0</v>
      </c>
      <c r="N142" s="235">
        <v>40</v>
      </c>
      <c r="O142" s="235">
        <f t="shared" si="4"/>
        <v>40</v>
      </c>
      <c r="P142" s="235"/>
      <c r="Q142" s="235"/>
      <c r="R142" s="242"/>
      <c r="S142" s="242"/>
      <c r="T142" s="189"/>
      <c r="U142" s="189"/>
      <c r="V142" s="189"/>
      <c r="W142" s="189"/>
      <c r="X142" s="216"/>
      <c r="Y142" s="216"/>
    </row>
    <row r="143" spans="1:25" s="229" customFormat="1" ht="21.75" customHeight="1">
      <c r="A143" s="308" t="s">
        <v>250</v>
      </c>
      <c r="B143" s="368" t="s">
        <v>235</v>
      </c>
      <c r="C143" s="369"/>
      <c r="D143" s="209"/>
      <c r="E143" s="247"/>
      <c r="F143" s="247"/>
      <c r="G143" s="247"/>
      <c r="H143" s="247"/>
      <c r="I143" s="247"/>
      <c r="J143" s="247"/>
      <c r="K143" s="247"/>
      <c r="L143" s="247"/>
      <c r="M143" s="247" t="s">
        <v>0</v>
      </c>
      <c r="N143" s="247">
        <v>16</v>
      </c>
      <c r="O143" s="247">
        <f t="shared" si="4"/>
        <v>16</v>
      </c>
      <c r="P143" s="247"/>
      <c r="Q143" s="247"/>
      <c r="R143" s="242"/>
      <c r="S143" s="242"/>
      <c r="T143" s="189"/>
      <c r="U143" s="189"/>
      <c r="V143" s="189"/>
      <c r="W143" s="189"/>
      <c r="X143" s="216"/>
      <c r="Y143" s="216"/>
    </row>
    <row r="144" spans="1:25" s="229" customFormat="1" ht="21.75" customHeight="1">
      <c r="A144" s="307" t="s">
        <v>251</v>
      </c>
      <c r="B144" s="252" t="s">
        <v>236</v>
      </c>
      <c r="C144" s="252"/>
      <c r="D144" s="209"/>
      <c r="E144" s="235"/>
      <c r="F144" s="235"/>
      <c r="G144" s="235"/>
      <c r="H144" s="235"/>
      <c r="I144" s="235"/>
      <c r="J144" s="235"/>
      <c r="K144" s="235"/>
      <c r="L144" s="235"/>
      <c r="M144" s="235" t="s">
        <v>0</v>
      </c>
      <c r="N144" s="235">
        <v>16</v>
      </c>
      <c r="O144" s="235">
        <f t="shared" si="4"/>
        <v>16</v>
      </c>
      <c r="P144" s="235"/>
      <c r="Q144" s="235"/>
      <c r="R144" s="242"/>
      <c r="S144" s="242"/>
      <c r="T144" s="189"/>
      <c r="U144" s="189"/>
      <c r="V144" s="189"/>
      <c r="W144" s="189"/>
      <c r="X144" s="216"/>
      <c r="Y144" s="216"/>
    </row>
    <row r="145" spans="1:25" s="229" customFormat="1" ht="21.75" customHeight="1">
      <c r="A145" s="308" t="s">
        <v>252</v>
      </c>
      <c r="B145" s="368" t="s">
        <v>388</v>
      </c>
      <c r="C145" s="369"/>
      <c r="D145" s="209"/>
      <c r="E145" s="247"/>
      <c r="F145" s="247"/>
      <c r="G145" s="247"/>
      <c r="H145" s="247"/>
      <c r="I145" s="247"/>
      <c r="J145" s="247"/>
      <c r="K145" s="247"/>
      <c r="L145" s="247"/>
      <c r="M145" s="247" t="s">
        <v>0</v>
      </c>
      <c r="N145" s="247">
        <v>32</v>
      </c>
      <c r="O145" s="247">
        <f t="shared" si="4"/>
        <v>32</v>
      </c>
      <c r="P145" s="247"/>
      <c r="Q145" s="247"/>
      <c r="R145" s="242"/>
      <c r="S145" s="242"/>
      <c r="T145" s="189"/>
      <c r="U145" s="189"/>
      <c r="V145" s="189"/>
      <c r="W145" s="189"/>
      <c r="X145" s="216"/>
      <c r="Y145" s="216"/>
    </row>
    <row r="146" spans="1:25" s="224" customFormat="1" ht="21.75" customHeight="1">
      <c r="A146" s="307" t="s">
        <v>253</v>
      </c>
      <c r="B146" s="252" t="s">
        <v>404</v>
      </c>
      <c r="C146" s="252"/>
      <c r="D146" s="209"/>
      <c r="E146" s="235"/>
      <c r="F146" s="235"/>
      <c r="G146" s="235"/>
      <c r="H146" s="235"/>
      <c r="I146" s="235"/>
      <c r="J146" s="235"/>
      <c r="K146" s="235"/>
      <c r="L146" s="235"/>
      <c r="M146" s="235" t="s">
        <v>0</v>
      </c>
      <c r="N146" s="235">
        <v>24</v>
      </c>
      <c r="O146" s="235">
        <f t="shared" si="4"/>
        <v>24</v>
      </c>
      <c r="P146" s="235"/>
      <c r="Q146" s="235"/>
      <c r="R146" s="242"/>
      <c r="S146" s="242"/>
      <c r="T146" s="189"/>
      <c r="U146" s="189"/>
      <c r="V146" s="189"/>
      <c r="W146" s="189"/>
      <c r="X146" s="216"/>
      <c r="Y146" s="216"/>
    </row>
    <row r="147" spans="1:25" ht="21.75" customHeight="1">
      <c r="A147" s="308" t="s">
        <v>333</v>
      </c>
      <c r="B147" s="368" t="s">
        <v>389</v>
      </c>
      <c r="C147" s="369"/>
      <c r="D147" s="209"/>
      <c r="E147" s="247"/>
      <c r="F147" s="247"/>
      <c r="G147" s="247"/>
      <c r="H147" s="247"/>
      <c r="I147" s="247"/>
      <c r="J147" s="247"/>
      <c r="K147" s="247"/>
      <c r="L147" s="247"/>
      <c r="M147" s="247" t="s">
        <v>0</v>
      </c>
      <c r="N147" s="247">
        <v>16</v>
      </c>
      <c r="O147" s="247">
        <f t="shared" si="4"/>
        <v>16</v>
      </c>
      <c r="P147" s="247"/>
      <c r="Q147" s="247"/>
      <c r="R147" s="242"/>
      <c r="S147" s="242"/>
      <c r="T147" s="189"/>
      <c r="U147" s="189"/>
      <c r="V147" s="189"/>
      <c r="W147" s="189"/>
      <c r="X147" s="216"/>
      <c r="Y147" s="216"/>
    </row>
    <row r="148" spans="1:23" s="198" customFormat="1" ht="12.75" customHeight="1">
      <c r="A148" s="252"/>
      <c r="B148" s="252"/>
      <c r="C148" s="252"/>
      <c r="D148" s="252"/>
      <c r="E148" s="252"/>
      <c r="F148" s="252"/>
      <c r="G148" s="252"/>
      <c r="H148" s="252"/>
      <c r="I148" s="252"/>
      <c r="J148" s="252"/>
      <c r="K148" s="252"/>
      <c r="L148" s="312"/>
      <c r="M148" s="312"/>
      <c r="N148" s="312"/>
      <c r="O148" s="312"/>
      <c r="P148" s="312"/>
      <c r="Q148" s="252"/>
      <c r="R148" s="290"/>
      <c r="S148" s="290"/>
      <c r="T148" s="196"/>
      <c r="U148" s="196"/>
      <c r="V148" s="196"/>
      <c r="W148" s="196"/>
    </row>
    <row r="149" spans="1:25" ht="22.5" customHeight="1">
      <c r="A149" s="193" t="s">
        <v>254</v>
      </c>
      <c r="B149" s="194"/>
      <c r="C149" s="194"/>
      <c r="D149" s="194"/>
      <c r="E149" s="195"/>
      <c r="L149" s="201"/>
      <c r="M149" s="201"/>
      <c r="N149" s="221">
        <f>SUM(N120:N147)</f>
        <v>656</v>
      </c>
      <c r="O149" s="221">
        <f>SUM(O120:O147)</f>
        <v>656</v>
      </c>
      <c r="P149" s="205"/>
      <c r="Q149" s="206"/>
      <c r="R149" s="189"/>
      <c r="S149" s="189"/>
      <c r="T149" s="189"/>
      <c r="U149" s="189"/>
      <c r="V149" s="189"/>
      <c r="W149" s="189"/>
      <c r="X149" s="216"/>
      <c r="Y149" s="216"/>
    </row>
    <row r="150" spans="12:25" ht="12.75">
      <c r="L150" s="201"/>
      <c r="M150" s="201"/>
      <c r="N150" s="220"/>
      <c r="O150" s="221"/>
      <c r="P150" s="205"/>
      <c r="Q150" s="228"/>
      <c r="R150" s="189"/>
      <c r="S150" s="189"/>
      <c r="T150" s="189"/>
      <c r="U150" s="189"/>
      <c r="V150" s="189"/>
      <c r="W150" s="189"/>
      <c r="X150" s="216"/>
      <c r="Y150" s="216"/>
    </row>
    <row r="151" spans="1:25" s="224" customFormat="1" ht="25.5" customHeight="1">
      <c r="A151" s="202"/>
      <c r="B151" s="202"/>
      <c r="C151" s="202"/>
      <c r="D151" s="234" t="s">
        <v>2</v>
      </c>
      <c r="E151" s="203" t="s">
        <v>43</v>
      </c>
      <c r="F151" s="206"/>
      <c r="G151" s="206"/>
      <c r="H151" s="206"/>
      <c r="I151" s="206"/>
      <c r="J151" s="206"/>
      <c r="K151" s="206"/>
      <c r="L151" s="205"/>
      <c r="M151" s="205" t="s">
        <v>1</v>
      </c>
      <c r="N151" s="205" t="s">
        <v>16</v>
      </c>
      <c r="O151" s="204">
        <f>O160/N160</f>
        <v>1</v>
      </c>
      <c r="P151" s="205"/>
      <c r="Q151" s="228"/>
      <c r="R151" s="189"/>
      <c r="S151" s="189"/>
      <c r="T151" s="189"/>
      <c r="U151" s="189"/>
      <c r="V151" s="189"/>
      <c r="W151" s="189"/>
      <c r="X151" s="216"/>
      <c r="Y151" s="216"/>
    </row>
    <row r="152" spans="1:25" s="229" customFormat="1" ht="21.75" customHeight="1">
      <c r="A152" s="208" t="s">
        <v>21</v>
      </c>
      <c r="B152" s="366" t="s">
        <v>255</v>
      </c>
      <c r="C152" s="367"/>
      <c r="D152" s="209"/>
      <c r="E152" s="235"/>
      <c r="F152" s="211"/>
      <c r="G152" s="211"/>
      <c r="H152" s="211"/>
      <c r="I152" s="211"/>
      <c r="J152" s="211"/>
      <c r="K152" s="211"/>
      <c r="L152" s="213"/>
      <c r="M152" s="213" t="s">
        <v>0</v>
      </c>
      <c r="N152" s="213">
        <v>40</v>
      </c>
      <c r="O152" s="214">
        <f aca="true" t="shared" si="5" ref="O152:O157">IF(OR(D152=M152,D152=""),N152,0)</f>
        <v>40</v>
      </c>
      <c r="P152" s="213"/>
      <c r="Q152" s="215"/>
      <c r="R152" s="189"/>
      <c r="S152" s="189"/>
      <c r="T152" s="189"/>
      <c r="U152" s="189"/>
      <c r="V152" s="189"/>
      <c r="W152" s="189"/>
      <c r="X152" s="216"/>
      <c r="Y152" s="216"/>
    </row>
    <row r="153" spans="1:25" s="224" customFormat="1" ht="21.75" customHeight="1">
      <c r="A153" s="226" t="s">
        <v>22</v>
      </c>
      <c r="B153" s="364" t="s">
        <v>402</v>
      </c>
      <c r="C153" s="365"/>
      <c r="D153" s="209"/>
      <c r="E153" s="247"/>
      <c r="F153" s="206"/>
      <c r="G153" s="206"/>
      <c r="H153" s="206"/>
      <c r="I153" s="206"/>
      <c r="J153" s="206"/>
      <c r="K153" s="206"/>
      <c r="L153" s="205"/>
      <c r="M153" s="220" t="s">
        <v>0</v>
      </c>
      <c r="N153" s="205">
        <v>40</v>
      </c>
      <c r="O153" s="278">
        <f t="shared" si="5"/>
        <v>40</v>
      </c>
      <c r="P153" s="205"/>
      <c r="Q153" s="228"/>
      <c r="R153" s="189"/>
      <c r="S153" s="189"/>
      <c r="T153" s="189"/>
      <c r="U153" s="189"/>
      <c r="V153" s="189"/>
      <c r="W153" s="189"/>
      <c r="X153" s="216"/>
      <c r="Y153" s="216"/>
    </row>
    <row r="154" spans="1:25" s="224" customFormat="1" ht="21.75" customHeight="1">
      <c r="A154" s="208" t="s">
        <v>23</v>
      </c>
      <c r="B154" s="272" t="s">
        <v>201</v>
      </c>
      <c r="C154" s="272"/>
      <c r="D154" s="209"/>
      <c r="E154" s="247"/>
      <c r="F154" s="206"/>
      <c r="G154" s="206"/>
      <c r="H154" s="206"/>
      <c r="I154" s="211"/>
      <c r="J154" s="211"/>
      <c r="K154" s="211"/>
      <c r="L154" s="213"/>
      <c r="M154" s="213" t="s">
        <v>0</v>
      </c>
      <c r="N154" s="213">
        <v>24</v>
      </c>
      <c r="O154" s="214">
        <f t="shared" si="5"/>
        <v>24</v>
      </c>
      <c r="P154" s="213"/>
      <c r="Q154" s="211"/>
      <c r="R154" s="189"/>
      <c r="S154" s="189"/>
      <c r="T154" s="189"/>
      <c r="U154" s="189"/>
      <c r="V154" s="189"/>
      <c r="W154" s="189"/>
      <c r="X154" s="216"/>
      <c r="Y154" s="216"/>
    </row>
    <row r="155" spans="1:25" s="229" customFormat="1" ht="21.75" customHeight="1">
      <c r="A155" s="226" t="s">
        <v>24</v>
      </c>
      <c r="B155" s="364" t="s">
        <v>256</v>
      </c>
      <c r="C155" s="365"/>
      <c r="D155" s="209"/>
      <c r="E155" s="235"/>
      <c r="F155" s="211"/>
      <c r="G155" s="211"/>
      <c r="H155" s="211"/>
      <c r="I155" s="206"/>
      <c r="J155" s="206"/>
      <c r="K155" s="206"/>
      <c r="L155" s="220"/>
      <c r="M155" s="205" t="s">
        <v>0</v>
      </c>
      <c r="N155" s="278">
        <v>40</v>
      </c>
      <c r="O155" s="205">
        <f t="shared" si="5"/>
        <v>40</v>
      </c>
      <c r="P155" s="205"/>
      <c r="Q155" s="189"/>
      <c r="R155" s="189"/>
      <c r="S155" s="216"/>
      <c r="T155" s="189"/>
      <c r="U155" s="189"/>
      <c r="V155" s="189"/>
      <c r="W155" s="189"/>
      <c r="X155" s="216"/>
      <c r="Y155" s="216"/>
    </row>
    <row r="156" spans="1:25" s="224" customFormat="1" ht="21.75" customHeight="1">
      <c r="A156" s="208" t="s">
        <v>260</v>
      </c>
      <c r="B156" s="272" t="s">
        <v>258</v>
      </c>
      <c r="C156" s="272"/>
      <c r="D156" s="209"/>
      <c r="E156" s="247"/>
      <c r="F156" s="206"/>
      <c r="G156" s="206"/>
      <c r="H156" s="206"/>
      <c r="I156" s="211"/>
      <c r="J156" s="211"/>
      <c r="K156" s="211"/>
      <c r="L156" s="213"/>
      <c r="M156" s="213" t="s">
        <v>0</v>
      </c>
      <c r="N156" s="213">
        <v>40</v>
      </c>
      <c r="O156" s="214">
        <f t="shared" si="5"/>
        <v>40</v>
      </c>
      <c r="P156" s="213"/>
      <c r="Q156" s="215"/>
      <c r="R156" s="189"/>
      <c r="S156" s="189"/>
      <c r="T156" s="189"/>
      <c r="U156" s="189"/>
      <c r="V156" s="189"/>
      <c r="W156" s="189"/>
      <c r="X156" s="216"/>
      <c r="Y156" s="216"/>
    </row>
    <row r="157" spans="1:25" s="224" customFormat="1" ht="21.75" customHeight="1">
      <c r="A157" s="226" t="s">
        <v>342</v>
      </c>
      <c r="B157" s="364" t="s">
        <v>259</v>
      </c>
      <c r="C157" s="365"/>
      <c r="D157" s="209"/>
      <c r="E157" s="235"/>
      <c r="F157" s="211"/>
      <c r="G157" s="211"/>
      <c r="H157" s="211"/>
      <c r="I157" s="206"/>
      <c r="J157" s="206"/>
      <c r="K157" s="206"/>
      <c r="L157" s="220"/>
      <c r="M157" s="205" t="s">
        <v>0</v>
      </c>
      <c r="N157" s="278">
        <v>32</v>
      </c>
      <c r="O157" s="205">
        <f t="shared" si="5"/>
        <v>32</v>
      </c>
      <c r="P157" s="313"/>
      <c r="Q157" s="206"/>
      <c r="R157" s="189"/>
      <c r="S157" s="189"/>
      <c r="T157" s="189"/>
      <c r="U157" s="189"/>
      <c r="V157" s="189"/>
      <c r="W157" s="189"/>
      <c r="X157" s="216"/>
      <c r="Y157" s="216"/>
    </row>
    <row r="158" spans="1:25" s="224" customFormat="1" ht="21.75" customHeight="1">
      <c r="A158" s="208" t="s">
        <v>363</v>
      </c>
      <c r="B158" s="326" t="s">
        <v>364</v>
      </c>
      <c r="C158" s="326"/>
      <c r="D158" s="209"/>
      <c r="E158" s="235"/>
      <c r="F158" s="211"/>
      <c r="G158" s="211"/>
      <c r="H158" s="211"/>
      <c r="I158" s="211"/>
      <c r="J158" s="206"/>
      <c r="K158" s="206"/>
      <c r="L158" s="213"/>
      <c r="M158" s="213" t="s">
        <v>0</v>
      </c>
      <c r="N158" s="213">
        <v>32</v>
      </c>
      <c r="O158" s="214">
        <f>IF(OR(D158=M158,D158=""),N158,0)</f>
        <v>32</v>
      </c>
      <c r="P158" s="213"/>
      <c r="Q158" s="206"/>
      <c r="R158" s="189"/>
      <c r="S158" s="189"/>
      <c r="T158" s="189"/>
      <c r="U158" s="189"/>
      <c r="V158" s="189"/>
      <c r="W158" s="189"/>
      <c r="X158" s="216"/>
      <c r="Y158" s="216"/>
    </row>
    <row r="159" spans="1:25" s="229" customFormat="1" ht="12.75" customHeight="1">
      <c r="A159" s="189"/>
      <c r="B159" s="189"/>
      <c r="C159" s="189"/>
      <c r="D159" s="189"/>
      <c r="E159" s="364"/>
      <c r="F159" s="365"/>
      <c r="G159" s="364"/>
      <c r="H159" s="365"/>
      <c r="I159" s="364"/>
      <c r="J159" s="365"/>
      <c r="K159" s="364"/>
      <c r="L159" s="365"/>
      <c r="M159" s="364"/>
      <c r="N159" s="365"/>
      <c r="O159" s="364"/>
      <c r="P159" s="365"/>
      <c r="Q159" s="189"/>
      <c r="R159" s="189"/>
      <c r="S159" s="273"/>
      <c r="T159" s="273"/>
      <c r="U159" s="189"/>
      <c r="V159" s="189"/>
      <c r="W159" s="189"/>
      <c r="X159" s="216"/>
      <c r="Y159" s="216"/>
    </row>
    <row r="160" spans="1:25" s="320" customFormat="1" ht="22.5" customHeight="1">
      <c r="A160" s="193" t="s">
        <v>257</v>
      </c>
      <c r="B160" s="194"/>
      <c r="C160" s="194"/>
      <c r="D160" s="194"/>
      <c r="E160" s="195"/>
      <c r="F160" s="314"/>
      <c r="G160" s="315"/>
      <c r="H160" s="315"/>
      <c r="I160" s="315"/>
      <c r="J160" s="315"/>
      <c r="K160" s="315"/>
      <c r="L160" s="316"/>
      <c r="M160" s="317"/>
      <c r="N160" s="221">
        <f>SUM(N152:N158)</f>
        <v>248</v>
      </c>
      <c r="O160" s="221">
        <f>SUM(O152:O158)</f>
        <v>248</v>
      </c>
      <c r="P160" s="317"/>
      <c r="Q160" s="318"/>
      <c r="R160" s="189"/>
      <c r="S160" s="314"/>
      <c r="T160" s="314"/>
      <c r="U160" s="314"/>
      <c r="V160" s="314"/>
      <c r="W160" s="314"/>
      <c r="X160" s="319"/>
      <c r="Y160" s="319"/>
    </row>
    <row r="161" spans="12:25" ht="12.75">
      <c r="L161" s="201"/>
      <c r="M161" s="205"/>
      <c r="N161" s="205"/>
      <c r="O161" s="205"/>
      <c r="P161" s="205"/>
      <c r="Q161" s="206"/>
      <c r="R161" s="189"/>
      <c r="S161" s="189"/>
      <c r="T161" s="189"/>
      <c r="U161" s="189"/>
      <c r="V161" s="189"/>
      <c r="W161" s="189"/>
      <c r="X161" s="216"/>
      <c r="Y161" s="216"/>
    </row>
    <row r="162" spans="1:25" ht="25.5" customHeight="1">
      <c r="A162" s="202"/>
      <c r="B162" s="202"/>
      <c r="C162" s="202"/>
      <c r="D162" s="234" t="s">
        <v>2</v>
      </c>
      <c r="E162" s="203" t="s">
        <v>43</v>
      </c>
      <c r="L162" s="201"/>
      <c r="M162" s="205" t="s">
        <v>1</v>
      </c>
      <c r="N162" s="205" t="s">
        <v>16</v>
      </c>
      <c r="O162" s="204">
        <f>O168/N168</f>
        <v>1</v>
      </c>
      <c r="P162" s="205"/>
      <c r="Q162" s="206"/>
      <c r="R162" s="189"/>
      <c r="S162" s="189"/>
      <c r="T162" s="189"/>
      <c r="U162" s="189"/>
      <c r="V162" s="189"/>
      <c r="W162" s="189"/>
      <c r="X162" s="216"/>
      <c r="Y162" s="216"/>
    </row>
    <row r="163" spans="1:25" ht="21.75" customHeight="1">
      <c r="A163" s="208" t="s">
        <v>261</v>
      </c>
      <c r="B163" s="366" t="s">
        <v>405</v>
      </c>
      <c r="C163" s="367"/>
      <c r="D163" s="209"/>
      <c r="E163" s="235"/>
      <c r="F163" s="211"/>
      <c r="G163" s="211"/>
      <c r="H163" s="211"/>
      <c r="I163" s="211"/>
      <c r="J163" s="211"/>
      <c r="K163" s="211"/>
      <c r="L163" s="213"/>
      <c r="M163" s="213" t="s">
        <v>0</v>
      </c>
      <c r="N163" s="213">
        <v>24</v>
      </c>
      <c r="O163" s="214">
        <f>IF(OR(D163=M163,D163=""),N163,0)</f>
        <v>24</v>
      </c>
      <c r="P163" s="213"/>
      <c r="Q163" s="211"/>
      <c r="R163" s="189"/>
      <c r="S163" s="189"/>
      <c r="T163" s="189"/>
      <c r="U163" s="189"/>
      <c r="V163" s="189"/>
      <c r="W163" s="189"/>
      <c r="X163" s="216"/>
      <c r="Y163" s="216"/>
    </row>
    <row r="164" spans="1:25" ht="21.75" customHeight="1">
      <c r="A164" s="226" t="s">
        <v>262</v>
      </c>
      <c r="B164" s="368" t="s">
        <v>324</v>
      </c>
      <c r="C164" s="369"/>
      <c r="D164" s="209"/>
      <c r="E164" s="247"/>
      <c r="L164" s="201"/>
      <c r="M164" s="220" t="s">
        <v>0</v>
      </c>
      <c r="N164" s="205">
        <v>16</v>
      </c>
      <c r="O164" s="278">
        <f>IF(OR(D164=M164,D164=""),N164,0)</f>
        <v>16</v>
      </c>
      <c r="P164" s="205"/>
      <c r="Q164" s="206"/>
      <c r="R164" s="189"/>
      <c r="S164" s="189"/>
      <c r="T164" s="189"/>
      <c r="U164" s="189"/>
      <c r="V164" s="189"/>
      <c r="W164" s="189"/>
      <c r="X164" s="216"/>
      <c r="Y164" s="216"/>
    </row>
    <row r="165" spans="1:25" ht="21.75" customHeight="1">
      <c r="A165" s="208" t="s">
        <v>265</v>
      </c>
      <c r="B165" s="272" t="s">
        <v>263</v>
      </c>
      <c r="C165" s="279"/>
      <c r="D165" s="209"/>
      <c r="E165" s="235"/>
      <c r="F165" s="211"/>
      <c r="G165" s="211"/>
      <c r="H165" s="211"/>
      <c r="I165" s="211"/>
      <c r="J165" s="211"/>
      <c r="K165" s="211"/>
      <c r="L165" s="213"/>
      <c r="M165" s="213" t="s">
        <v>0</v>
      </c>
      <c r="N165" s="213">
        <v>8</v>
      </c>
      <c r="O165" s="214">
        <f>IF(OR(D165=M165,D165=""),N165,0)</f>
        <v>8</v>
      </c>
      <c r="P165" s="213"/>
      <c r="Q165" s="211"/>
      <c r="R165" s="189"/>
      <c r="S165" s="189"/>
      <c r="T165" s="189"/>
      <c r="U165" s="189"/>
      <c r="V165" s="189"/>
      <c r="W165" s="189"/>
      <c r="X165" s="216"/>
      <c r="Y165" s="216"/>
    </row>
    <row r="166" spans="1:25" ht="21.75" customHeight="1">
      <c r="A166" s="226" t="s">
        <v>266</v>
      </c>
      <c r="B166" s="309" t="s">
        <v>264</v>
      </c>
      <c r="C166" s="311"/>
      <c r="D166" s="209"/>
      <c r="E166" s="247"/>
      <c r="L166" s="201"/>
      <c r="M166" s="220" t="s">
        <v>0</v>
      </c>
      <c r="N166" s="205">
        <v>16</v>
      </c>
      <c r="O166" s="278">
        <f>IF(OR(D166=M166,D166=""),N166,0)</f>
        <v>16</v>
      </c>
      <c r="P166" s="205"/>
      <c r="Q166" s="206"/>
      <c r="R166" s="189"/>
      <c r="S166" s="189"/>
      <c r="T166" s="189"/>
      <c r="U166" s="189"/>
      <c r="V166" s="189"/>
      <c r="W166" s="189"/>
      <c r="X166" s="216"/>
      <c r="Y166" s="216"/>
    </row>
    <row r="167" spans="1:25" ht="12.75" customHeight="1">
      <c r="A167" s="224"/>
      <c r="B167" s="321"/>
      <c r="C167" s="322"/>
      <c r="D167" s="321"/>
      <c r="E167" s="274"/>
      <c r="F167" s="211"/>
      <c r="G167" s="211"/>
      <c r="H167" s="211"/>
      <c r="I167" s="211"/>
      <c r="J167" s="211"/>
      <c r="K167" s="211"/>
      <c r="L167" s="213"/>
      <c r="M167" s="213"/>
      <c r="N167" s="213"/>
      <c r="O167" s="213"/>
      <c r="P167" s="213"/>
      <c r="Q167" s="211"/>
      <c r="R167" s="189"/>
      <c r="S167" s="189"/>
      <c r="T167" s="189"/>
      <c r="U167" s="189"/>
      <c r="V167" s="189"/>
      <c r="W167" s="189"/>
      <c r="X167" s="216"/>
      <c r="Y167" s="216"/>
    </row>
    <row r="168" spans="1:25" ht="22.5" customHeight="1">
      <c r="A168" s="193" t="s">
        <v>358</v>
      </c>
      <c r="B168" s="194"/>
      <c r="C168" s="194"/>
      <c r="D168" s="194"/>
      <c r="E168" s="195"/>
      <c r="L168" s="201"/>
      <c r="M168" s="205"/>
      <c r="N168" s="221">
        <f>SUM(N163:N166)</f>
        <v>64</v>
      </c>
      <c r="O168" s="221">
        <f>SUM(O163:O166)</f>
        <v>64</v>
      </c>
      <c r="P168" s="205"/>
      <c r="Q168" s="206"/>
      <c r="R168" s="189"/>
      <c r="S168" s="189"/>
      <c r="T168" s="189"/>
      <c r="U168" s="189"/>
      <c r="V168" s="189"/>
      <c r="W168" s="189"/>
      <c r="X168" s="216"/>
      <c r="Y168" s="216"/>
    </row>
    <row r="169" spans="12:25" ht="12.75">
      <c r="L169" s="201"/>
      <c r="M169" s="205"/>
      <c r="N169" s="205"/>
      <c r="O169" s="205"/>
      <c r="P169" s="205"/>
      <c r="Q169" s="206"/>
      <c r="R169" s="189"/>
      <c r="S169" s="189"/>
      <c r="T169" s="189"/>
      <c r="U169" s="189"/>
      <c r="V169" s="189"/>
      <c r="W169" s="189"/>
      <c r="X169" s="216"/>
      <c r="Y169" s="216"/>
    </row>
    <row r="170" spans="1:25" ht="25.5" customHeight="1">
      <c r="A170" s="202"/>
      <c r="B170" s="202"/>
      <c r="C170" s="202"/>
      <c r="D170" s="234" t="s">
        <v>2</v>
      </c>
      <c r="E170" s="203" t="s">
        <v>43</v>
      </c>
      <c r="L170" s="201"/>
      <c r="M170" s="205" t="s">
        <v>1</v>
      </c>
      <c r="N170" s="205" t="s">
        <v>16</v>
      </c>
      <c r="O170" s="204">
        <f>O178/N178</f>
        <v>1</v>
      </c>
      <c r="P170" s="205"/>
      <c r="Q170" s="206"/>
      <c r="R170" s="189"/>
      <c r="S170" s="189"/>
      <c r="T170" s="189"/>
      <c r="U170" s="189"/>
      <c r="V170" s="189"/>
      <c r="W170" s="189"/>
      <c r="X170" s="216"/>
      <c r="Y170" s="216"/>
    </row>
    <row r="171" spans="1:25" ht="21.75" customHeight="1">
      <c r="A171" s="208" t="s">
        <v>269</v>
      </c>
      <c r="B171" s="366" t="s">
        <v>360</v>
      </c>
      <c r="C171" s="367"/>
      <c r="D171" s="209"/>
      <c r="E171" s="235"/>
      <c r="F171" s="211"/>
      <c r="G171" s="211"/>
      <c r="H171" s="211"/>
      <c r="I171" s="211"/>
      <c r="J171" s="211"/>
      <c r="K171" s="211"/>
      <c r="L171" s="213"/>
      <c r="M171" s="213" t="s">
        <v>0</v>
      </c>
      <c r="N171" s="213">
        <v>16</v>
      </c>
      <c r="O171" s="214">
        <f aca="true" t="shared" si="6" ref="O171:O176">IF(OR(D171=M171,D171=""),N171,0)</f>
        <v>16</v>
      </c>
      <c r="P171" s="213"/>
      <c r="Q171" s="211"/>
      <c r="R171" s="189"/>
      <c r="S171" s="189"/>
      <c r="T171" s="189"/>
      <c r="U171" s="189"/>
      <c r="V171" s="189"/>
      <c r="W171" s="189"/>
      <c r="X171" s="216"/>
      <c r="Y171" s="216"/>
    </row>
    <row r="172" spans="1:25" ht="21.75" customHeight="1">
      <c r="A172" s="226" t="s">
        <v>270</v>
      </c>
      <c r="B172" s="368" t="s">
        <v>337</v>
      </c>
      <c r="C172" s="369"/>
      <c r="D172" s="209"/>
      <c r="E172" s="247"/>
      <c r="L172" s="201"/>
      <c r="M172" s="220" t="s">
        <v>0</v>
      </c>
      <c r="N172" s="205">
        <v>16</v>
      </c>
      <c r="O172" s="278">
        <f t="shared" si="6"/>
        <v>16</v>
      </c>
      <c r="P172" s="205"/>
      <c r="Q172" s="206"/>
      <c r="R172" s="189"/>
      <c r="S172" s="189"/>
      <c r="T172" s="189"/>
      <c r="U172" s="189"/>
      <c r="V172" s="189"/>
      <c r="W172" s="189"/>
      <c r="X172" s="216"/>
      <c r="Y172" s="216"/>
    </row>
    <row r="173" spans="1:25" ht="21.75" customHeight="1">
      <c r="A173" s="208" t="s">
        <v>271</v>
      </c>
      <c r="B173" s="366" t="s">
        <v>267</v>
      </c>
      <c r="C173" s="367"/>
      <c r="D173" s="209"/>
      <c r="E173" s="235"/>
      <c r="F173" s="211"/>
      <c r="G173" s="211"/>
      <c r="H173" s="211"/>
      <c r="I173" s="211"/>
      <c r="J173" s="211"/>
      <c r="K173" s="211"/>
      <c r="L173" s="213"/>
      <c r="M173" s="213" t="s">
        <v>0</v>
      </c>
      <c r="N173" s="213">
        <v>18</v>
      </c>
      <c r="O173" s="214">
        <f t="shared" si="6"/>
        <v>18</v>
      </c>
      <c r="P173" s="213"/>
      <c r="Q173" s="211"/>
      <c r="R173" s="189"/>
      <c r="S173" s="189"/>
      <c r="T173" s="189"/>
      <c r="U173" s="189"/>
      <c r="V173" s="189"/>
      <c r="W173" s="189"/>
      <c r="X173" s="216"/>
      <c r="Y173" s="216"/>
    </row>
    <row r="174" spans="1:25" ht="21.75" customHeight="1">
      <c r="A174" s="226" t="s">
        <v>272</v>
      </c>
      <c r="B174" s="309" t="s">
        <v>268</v>
      </c>
      <c r="C174" s="311"/>
      <c r="D174" s="209"/>
      <c r="E174" s="247"/>
      <c r="L174" s="201"/>
      <c r="M174" s="220" t="s">
        <v>0</v>
      </c>
      <c r="N174" s="205">
        <v>16</v>
      </c>
      <c r="O174" s="278">
        <f t="shared" si="6"/>
        <v>16</v>
      </c>
      <c r="P174" s="205"/>
      <c r="Q174" s="206"/>
      <c r="R174" s="189"/>
      <c r="S174" s="189"/>
      <c r="T174" s="189"/>
      <c r="U174" s="189"/>
      <c r="V174" s="189"/>
      <c r="W174" s="189"/>
      <c r="X174" s="216"/>
      <c r="Y174" s="216"/>
    </row>
    <row r="175" spans="1:25" ht="21.75" customHeight="1">
      <c r="A175" s="208" t="s">
        <v>273</v>
      </c>
      <c r="B175" s="272" t="s">
        <v>281</v>
      </c>
      <c r="C175" s="279"/>
      <c r="D175" s="209"/>
      <c r="E175" s="235"/>
      <c r="F175" s="211"/>
      <c r="G175" s="211"/>
      <c r="H175" s="211"/>
      <c r="I175" s="211"/>
      <c r="J175" s="211"/>
      <c r="K175" s="211"/>
      <c r="L175" s="213"/>
      <c r="M175" s="213" t="s">
        <v>0</v>
      </c>
      <c r="N175" s="213">
        <v>16</v>
      </c>
      <c r="O175" s="214">
        <f t="shared" si="6"/>
        <v>16</v>
      </c>
      <c r="P175" s="213"/>
      <c r="Q175" s="211"/>
      <c r="R175" s="189"/>
      <c r="S175" s="189"/>
      <c r="T175" s="189"/>
      <c r="U175" s="189"/>
      <c r="V175" s="189"/>
      <c r="W175" s="189"/>
      <c r="X175" s="216"/>
      <c r="Y175" s="216"/>
    </row>
    <row r="176" spans="1:25" ht="21.75" customHeight="1">
      <c r="A176" s="226" t="s">
        <v>274</v>
      </c>
      <c r="B176" s="323" t="s">
        <v>282</v>
      </c>
      <c r="D176" s="209"/>
      <c r="L176" s="201"/>
      <c r="M176" s="220" t="s">
        <v>0</v>
      </c>
      <c r="N176" s="205">
        <v>16</v>
      </c>
      <c r="O176" s="278">
        <f t="shared" si="6"/>
        <v>16</v>
      </c>
      <c r="P176" s="205"/>
      <c r="Q176" s="206"/>
      <c r="R176" s="189"/>
      <c r="S176" s="189"/>
      <c r="T176" s="189"/>
      <c r="U176" s="189"/>
      <c r="V176" s="189"/>
      <c r="W176" s="189"/>
      <c r="X176" s="216"/>
      <c r="Y176" s="216"/>
    </row>
    <row r="177" spans="1:25" ht="12.75" customHeight="1">
      <c r="A177" s="224"/>
      <c r="B177" s="224"/>
      <c r="C177" s="224"/>
      <c r="D177" s="224"/>
      <c r="E177" s="274"/>
      <c r="F177" s="211"/>
      <c r="G177" s="211"/>
      <c r="H177" s="211"/>
      <c r="I177" s="211"/>
      <c r="J177" s="211"/>
      <c r="K177" s="211"/>
      <c r="L177" s="213"/>
      <c r="M177" s="213"/>
      <c r="N177" s="213"/>
      <c r="O177" s="213"/>
      <c r="P177" s="213"/>
      <c r="Q177" s="211"/>
      <c r="R177" s="189"/>
      <c r="S177" s="189"/>
      <c r="T177" s="189"/>
      <c r="U177" s="189"/>
      <c r="V177" s="189"/>
      <c r="W177" s="189"/>
      <c r="X177" s="216"/>
      <c r="Y177" s="216"/>
    </row>
    <row r="178" spans="1:25" ht="22.5" customHeight="1">
      <c r="A178" s="193" t="s">
        <v>275</v>
      </c>
      <c r="B178" s="194"/>
      <c r="C178" s="194"/>
      <c r="D178" s="194"/>
      <c r="E178" s="195"/>
      <c r="L178" s="201"/>
      <c r="M178" s="205"/>
      <c r="N178" s="221">
        <f>SUM(N171:N176)</f>
        <v>98</v>
      </c>
      <c r="O178" s="221">
        <f>SUM(O171:O176)</f>
        <v>98</v>
      </c>
      <c r="P178" s="205"/>
      <c r="Q178" s="206"/>
      <c r="R178" s="189"/>
      <c r="S178" s="189"/>
      <c r="T178" s="189"/>
      <c r="U178" s="189"/>
      <c r="V178" s="189"/>
      <c r="W178" s="189"/>
      <c r="X178" s="216"/>
      <c r="Y178" s="216"/>
    </row>
    <row r="179" spans="12:25" ht="12.75">
      <c r="L179" s="201"/>
      <c r="M179" s="205"/>
      <c r="N179" s="205"/>
      <c r="O179" s="205"/>
      <c r="P179" s="205"/>
      <c r="Q179" s="206"/>
      <c r="R179" s="189"/>
      <c r="S179" s="189"/>
      <c r="T179" s="189"/>
      <c r="U179" s="189"/>
      <c r="V179" s="189"/>
      <c r="W179" s="189"/>
      <c r="X179" s="216"/>
      <c r="Y179" s="216"/>
    </row>
    <row r="180" spans="1:25" ht="25.5" customHeight="1">
      <c r="A180" s="202"/>
      <c r="B180" s="202"/>
      <c r="C180" s="202"/>
      <c r="D180" s="234" t="s">
        <v>2</v>
      </c>
      <c r="E180" s="203" t="s">
        <v>43</v>
      </c>
      <c r="L180" s="201"/>
      <c r="M180" s="205" t="s">
        <v>1</v>
      </c>
      <c r="N180" s="205" t="s">
        <v>16</v>
      </c>
      <c r="O180" s="204">
        <f>O187/N187</f>
        <v>1</v>
      </c>
      <c r="P180" s="205"/>
      <c r="Q180" s="206"/>
      <c r="R180" s="189"/>
      <c r="S180" s="189"/>
      <c r="T180" s="189"/>
      <c r="U180" s="189"/>
      <c r="V180" s="189"/>
      <c r="W180" s="189"/>
      <c r="X180" s="216"/>
      <c r="Y180" s="216"/>
    </row>
    <row r="181" spans="1:25" ht="21.75" customHeight="1">
      <c r="A181" s="208" t="s">
        <v>276</v>
      </c>
      <c r="B181" s="272" t="s">
        <v>343</v>
      </c>
      <c r="C181" s="279"/>
      <c r="D181" s="209"/>
      <c r="E181" s="235"/>
      <c r="F181" s="211"/>
      <c r="G181" s="211"/>
      <c r="H181" s="211"/>
      <c r="I181" s="211"/>
      <c r="J181" s="211"/>
      <c r="K181" s="211"/>
      <c r="L181" s="213"/>
      <c r="M181" s="213" t="s">
        <v>0</v>
      </c>
      <c r="N181" s="213">
        <v>16</v>
      </c>
      <c r="O181" s="214">
        <f>IF(OR(D181=M181,D181=""),N181,0)</f>
        <v>16</v>
      </c>
      <c r="P181" s="213"/>
      <c r="Q181" s="211"/>
      <c r="R181" s="189"/>
      <c r="S181" s="189"/>
      <c r="T181" s="189"/>
      <c r="U181" s="189"/>
      <c r="V181" s="189"/>
      <c r="W181" s="189"/>
      <c r="X181" s="216"/>
      <c r="Y181" s="216"/>
    </row>
    <row r="182" spans="1:25" ht="21.75" customHeight="1">
      <c r="A182" s="226" t="s">
        <v>277</v>
      </c>
      <c r="B182" s="368" t="s">
        <v>284</v>
      </c>
      <c r="C182" s="369"/>
      <c r="D182" s="209"/>
      <c r="E182" s="247"/>
      <c r="L182" s="201"/>
      <c r="M182" s="220" t="s">
        <v>0</v>
      </c>
      <c r="N182" s="205">
        <v>8</v>
      </c>
      <c r="O182" s="278">
        <f>IF(OR(D182=M182,D182=""),N182,0)</f>
        <v>8</v>
      </c>
      <c r="P182" s="205"/>
      <c r="Q182" s="206"/>
      <c r="R182" s="189"/>
      <c r="S182" s="189"/>
      <c r="T182" s="189"/>
      <c r="U182" s="189"/>
      <c r="V182" s="189"/>
      <c r="W182" s="189"/>
      <c r="X182" s="216"/>
      <c r="Y182" s="216"/>
    </row>
    <row r="183" spans="1:25" ht="21.75" customHeight="1">
      <c r="A183" s="208" t="s">
        <v>278</v>
      </c>
      <c r="B183" s="366" t="s">
        <v>285</v>
      </c>
      <c r="C183" s="367"/>
      <c r="D183" s="209"/>
      <c r="E183" s="235"/>
      <c r="F183" s="211"/>
      <c r="G183" s="211"/>
      <c r="H183" s="211"/>
      <c r="I183" s="211"/>
      <c r="J183" s="211"/>
      <c r="K183" s="211"/>
      <c r="L183" s="213"/>
      <c r="M183" s="213" t="s">
        <v>0</v>
      </c>
      <c r="N183" s="213">
        <v>16</v>
      </c>
      <c r="O183" s="214">
        <f>IF(OR(D183=M183,D183=""),N183,0)</f>
        <v>16</v>
      </c>
      <c r="P183" s="213"/>
      <c r="Q183" s="211"/>
      <c r="R183" s="189"/>
      <c r="S183" s="189"/>
      <c r="T183" s="189"/>
      <c r="U183" s="189"/>
      <c r="V183" s="189"/>
      <c r="W183" s="189"/>
      <c r="X183" s="216"/>
      <c r="Y183" s="216"/>
    </row>
    <row r="184" spans="1:25" ht="21.75" customHeight="1">
      <c r="A184" s="226" t="s">
        <v>279</v>
      </c>
      <c r="B184" s="368" t="s">
        <v>338</v>
      </c>
      <c r="C184" s="369"/>
      <c r="D184" s="209"/>
      <c r="E184" s="247"/>
      <c r="L184" s="201"/>
      <c r="M184" s="220" t="s">
        <v>0</v>
      </c>
      <c r="N184" s="205">
        <v>4</v>
      </c>
      <c r="O184" s="278">
        <f>IF(OR(D184=M184,D184=""),N184,0)</f>
        <v>4</v>
      </c>
      <c r="P184" s="205"/>
      <c r="Q184" s="206"/>
      <c r="R184" s="189"/>
      <c r="S184" s="189"/>
      <c r="T184" s="189"/>
      <c r="U184" s="189"/>
      <c r="V184" s="189"/>
      <c r="W184" s="189"/>
      <c r="X184" s="216"/>
      <c r="Y184" s="216"/>
    </row>
    <row r="185" spans="1:25" ht="21.75" customHeight="1">
      <c r="A185" s="208" t="s">
        <v>280</v>
      </c>
      <c r="B185" s="366" t="s">
        <v>283</v>
      </c>
      <c r="C185" s="367"/>
      <c r="D185" s="209"/>
      <c r="E185" s="235"/>
      <c r="F185" s="211"/>
      <c r="G185" s="211"/>
      <c r="H185" s="211"/>
      <c r="I185" s="211"/>
      <c r="J185" s="211"/>
      <c r="K185" s="211"/>
      <c r="L185" s="213"/>
      <c r="M185" s="213" t="s">
        <v>0</v>
      </c>
      <c r="N185" s="213">
        <v>4</v>
      </c>
      <c r="O185" s="214">
        <f>IF(OR(D185=M185,D185=""),N185,0)</f>
        <v>4</v>
      </c>
      <c r="P185" s="213"/>
      <c r="Q185" s="211"/>
      <c r="R185" s="189"/>
      <c r="S185" s="189"/>
      <c r="T185" s="189"/>
      <c r="U185" s="189"/>
      <c r="V185" s="189"/>
      <c r="W185" s="189"/>
      <c r="X185" s="216"/>
      <c r="Y185" s="216"/>
    </row>
    <row r="186" spans="12:25" ht="12.75">
      <c r="L186" s="201"/>
      <c r="M186" s="205"/>
      <c r="N186" s="205"/>
      <c r="O186" s="205"/>
      <c r="P186" s="205"/>
      <c r="Q186" s="206"/>
      <c r="R186" s="189"/>
      <c r="S186" s="189"/>
      <c r="T186" s="189"/>
      <c r="U186" s="189"/>
      <c r="V186" s="189"/>
      <c r="W186" s="189"/>
      <c r="X186" s="216"/>
      <c r="Y186" s="216"/>
    </row>
    <row r="187" spans="2:18" ht="22.5" customHeight="1" thickBot="1">
      <c r="B187" s="324"/>
      <c r="C187" s="324"/>
      <c r="D187" s="324"/>
      <c r="H187" s="206"/>
      <c r="I187" s="206"/>
      <c r="L187" s="201"/>
      <c r="M187" s="205"/>
      <c r="N187" s="221">
        <f>SUM(N181:N185)</f>
        <v>48</v>
      </c>
      <c r="O187" s="221">
        <f>SUM(O181:O185)</f>
        <v>48</v>
      </c>
      <c r="P187" s="205"/>
      <c r="Q187" s="206"/>
      <c r="R187" s="206"/>
    </row>
    <row r="188" spans="2:18" ht="24.75" customHeight="1" thickBot="1">
      <c r="B188" s="370" t="s">
        <v>350</v>
      </c>
      <c r="C188" s="371"/>
      <c r="D188" s="327"/>
      <c r="H188" s="206"/>
      <c r="I188" s="206"/>
      <c r="J188" s="325"/>
      <c r="M188" s="206"/>
      <c r="N188" s="206"/>
      <c r="O188" s="206"/>
      <c r="P188" s="206"/>
      <c r="Q188" s="206"/>
      <c r="R188" s="206"/>
    </row>
    <row r="189" spans="2:18" ht="12.75">
      <c r="B189" s="324"/>
      <c r="C189" s="324"/>
      <c r="D189" s="324"/>
      <c r="H189" s="206"/>
      <c r="I189" s="206"/>
      <c r="M189" s="206"/>
      <c r="N189" s="206"/>
      <c r="O189" s="206"/>
      <c r="P189" s="206"/>
      <c r="Q189" s="206"/>
      <c r="R189" s="206"/>
    </row>
    <row r="190" spans="8:18" ht="12.75">
      <c r="H190" s="206"/>
      <c r="I190" s="206"/>
      <c r="M190" s="206"/>
      <c r="N190" s="206"/>
      <c r="O190" s="206"/>
      <c r="P190" s="206"/>
      <c r="Q190" s="206"/>
      <c r="R190" s="206"/>
    </row>
    <row r="191" spans="8:18" ht="12.75">
      <c r="H191" s="206"/>
      <c r="I191" s="206"/>
      <c r="M191" s="206"/>
      <c r="N191" s="206"/>
      <c r="O191" s="206"/>
      <c r="P191" s="206"/>
      <c r="Q191" s="206"/>
      <c r="R191" s="206"/>
    </row>
    <row r="192" spans="8:18" ht="12.75">
      <c r="H192" s="206"/>
      <c r="I192" s="206"/>
      <c r="M192" s="206"/>
      <c r="N192" s="206"/>
      <c r="O192" s="206"/>
      <c r="P192" s="206"/>
      <c r="Q192" s="206"/>
      <c r="R192" s="206"/>
    </row>
    <row r="193" spans="8:18" ht="12.75">
      <c r="H193" s="206"/>
      <c r="I193" s="206"/>
      <c r="M193" s="206"/>
      <c r="N193" s="206"/>
      <c r="O193" s="206"/>
      <c r="P193" s="206"/>
      <c r="Q193" s="206"/>
      <c r="R193" s="206"/>
    </row>
    <row r="194" spans="8:18" ht="12.75">
      <c r="H194" s="206"/>
      <c r="I194" s="206"/>
      <c r="M194" s="206"/>
      <c r="N194" s="206"/>
      <c r="O194" s="206"/>
      <c r="P194" s="206"/>
      <c r="Q194" s="206"/>
      <c r="R194" s="206"/>
    </row>
    <row r="195" spans="8:18" ht="12.75">
      <c r="H195" s="206"/>
      <c r="I195" s="206"/>
      <c r="M195" s="206"/>
      <c r="N195" s="206"/>
      <c r="O195" s="206"/>
      <c r="P195" s="206"/>
      <c r="Q195" s="206"/>
      <c r="R195" s="206"/>
    </row>
    <row r="196" spans="13:18" ht="12.75">
      <c r="M196" s="206"/>
      <c r="N196" s="206"/>
      <c r="O196" s="206"/>
      <c r="P196" s="206"/>
      <c r="Q196" s="206"/>
      <c r="R196" s="206"/>
    </row>
    <row r="197" spans="13:18" ht="12.75">
      <c r="M197" s="206"/>
      <c r="N197" s="206"/>
      <c r="O197" s="206"/>
      <c r="P197" s="206"/>
      <c r="Q197" s="206"/>
      <c r="R197" s="206"/>
    </row>
    <row r="198" spans="13:18" ht="12.75">
      <c r="M198" s="206"/>
      <c r="N198" s="206"/>
      <c r="O198" s="206"/>
      <c r="P198" s="206"/>
      <c r="Q198" s="206"/>
      <c r="R198" s="206"/>
    </row>
    <row r="199" spans="13:18" ht="12.75">
      <c r="M199" s="206"/>
      <c r="N199" s="206"/>
      <c r="O199" s="206"/>
      <c r="P199" s="206"/>
      <c r="Q199" s="206"/>
      <c r="R199" s="206"/>
    </row>
    <row r="200" spans="13:18" ht="12.75">
      <c r="M200" s="206"/>
      <c r="N200" s="206"/>
      <c r="O200" s="206"/>
      <c r="P200" s="206"/>
      <c r="Q200" s="206"/>
      <c r="R200" s="206"/>
    </row>
    <row r="201" spans="13:18" ht="12.75">
      <c r="M201" s="206"/>
      <c r="N201" s="206"/>
      <c r="O201" s="206"/>
      <c r="P201" s="206"/>
      <c r="Q201" s="206"/>
      <c r="R201" s="206"/>
    </row>
    <row r="202" spans="13:18" ht="12.75">
      <c r="M202" s="206"/>
      <c r="N202" s="206"/>
      <c r="O202" s="206"/>
      <c r="P202" s="206"/>
      <c r="Q202" s="206"/>
      <c r="R202" s="206"/>
    </row>
    <row r="203" spans="2:18" ht="12.75">
      <c r="B203" s="186" t="s">
        <v>38</v>
      </c>
      <c r="M203" s="206"/>
      <c r="N203" s="206"/>
      <c r="O203" s="206"/>
      <c r="P203" s="206"/>
      <c r="Q203" s="206"/>
      <c r="R203" s="206"/>
    </row>
    <row r="204" spans="2:18" ht="12.75">
      <c r="B204" s="186" t="s">
        <v>0</v>
      </c>
      <c r="M204" s="206"/>
      <c r="N204" s="206"/>
      <c r="O204" s="206"/>
      <c r="P204" s="206"/>
      <c r="Q204" s="206"/>
      <c r="R204" s="206"/>
    </row>
    <row r="205" spans="13:18" ht="12.75">
      <c r="M205" s="206"/>
      <c r="N205" s="206"/>
      <c r="O205" s="206"/>
      <c r="P205" s="206"/>
      <c r="Q205" s="206"/>
      <c r="R205" s="206"/>
    </row>
    <row r="206" spans="13:18" ht="12.75">
      <c r="M206" s="206"/>
      <c r="N206" s="206"/>
      <c r="O206" s="206"/>
      <c r="P206" s="206"/>
      <c r="Q206" s="206"/>
      <c r="R206" s="206"/>
    </row>
    <row r="207" spans="13:18" ht="12.75">
      <c r="M207" s="206"/>
      <c r="N207" s="206"/>
      <c r="O207" s="206"/>
      <c r="P207" s="206"/>
      <c r="Q207" s="206"/>
      <c r="R207" s="206"/>
    </row>
    <row r="208" spans="13:18" ht="12.75">
      <c r="M208" s="206"/>
      <c r="N208" s="206"/>
      <c r="O208" s="206"/>
      <c r="P208" s="206"/>
      <c r="Q208" s="206"/>
      <c r="R208" s="206"/>
    </row>
    <row r="209" spans="13:18" ht="12.75">
      <c r="M209" s="206"/>
      <c r="N209" s="206"/>
      <c r="O209" s="206"/>
      <c r="P209" s="206"/>
      <c r="Q209" s="206"/>
      <c r="R209" s="206"/>
    </row>
    <row r="210" spans="13:18" ht="12.75">
      <c r="M210" s="206"/>
      <c r="N210" s="206"/>
      <c r="O210" s="206"/>
      <c r="P210" s="206"/>
      <c r="Q210" s="206"/>
      <c r="R210" s="206"/>
    </row>
    <row r="211" spans="13:18" ht="12.75">
      <c r="M211" s="206"/>
      <c r="N211" s="206"/>
      <c r="O211" s="206"/>
      <c r="P211" s="206"/>
      <c r="Q211" s="206"/>
      <c r="R211" s="206"/>
    </row>
    <row r="212" spans="13:18" ht="12.75">
      <c r="M212" s="206"/>
      <c r="N212" s="206"/>
      <c r="O212" s="206"/>
      <c r="P212" s="206"/>
      <c r="Q212" s="206"/>
      <c r="R212" s="206"/>
    </row>
    <row r="213" spans="13:18" ht="12.75">
      <c r="M213" s="206"/>
      <c r="N213" s="206"/>
      <c r="O213" s="206"/>
      <c r="P213" s="206"/>
      <c r="Q213" s="206"/>
      <c r="R213" s="206"/>
    </row>
    <row r="214" spans="13:18" ht="12.75">
      <c r="M214" s="206"/>
      <c r="N214" s="206"/>
      <c r="O214" s="206"/>
      <c r="P214" s="206"/>
      <c r="Q214" s="206"/>
      <c r="R214" s="206"/>
    </row>
    <row r="215" spans="13:18" ht="12.75">
      <c r="M215" s="206"/>
      <c r="N215" s="206"/>
      <c r="O215" s="206"/>
      <c r="P215" s="206"/>
      <c r="Q215" s="206"/>
      <c r="R215" s="206"/>
    </row>
    <row r="216" spans="13:18" ht="12.75">
      <c r="M216" s="206"/>
      <c r="N216" s="206"/>
      <c r="O216" s="206"/>
      <c r="P216" s="206"/>
      <c r="Q216" s="206"/>
      <c r="R216" s="206"/>
    </row>
    <row r="217" spans="13:18" ht="12.75">
      <c r="M217" s="206"/>
      <c r="N217" s="206"/>
      <c r="O217" s="206"/>
      <c r="P217" s="206"/>
      <c r="Q217" s="206"/>
      <c r="R217" s="206"/>
    </row>
    <row r="218" spans="13:18" ht="12.75">
      <c r="M218" s="206"/>
      <c r="N218" s="206"/>
      <c r="O218" s="206"/>
      <c r="P218" s="206"/>
      <c r="Q218" s="206"/>
      <c r="R218" s="206"/>
    </row>
    <row r="219" spans="13:18" ht="12.75">
      <c r="M219" s="206"/>
      <c r="N219" s="206"/>
      <c r="O219" s="206"/>
      <c r="P219" s="206"/>
      <c r="Q219" s="206"/>
      <c r="R219" s="206"/>
    </row>
    <row r="220" spans="13:18" ht="12.75">
      <c r="M220" s="206"/>
      <c r="N220" s="206"/>
      <c r="O220" s="206"/>
      <c r="P220" s="206"/>
      <c r="Q220" s="206"/>
      <c r="R220" s="206"/>
    </row>
    <row r="221" spans="13:18" ht="12.75">
      <c r="M221" s="206"/>
      <c r="N221" s="206"/>
      <c r="O221" s="206"/>
      <c r="P221" s="206"/>
      <c r="Q221" s="206"/>
      <c r="R221" s="206"/>
    </row>
    <row r="222" spans="13:18" ht="12.75">
      <c r="M222" s="206"/>
      <c r="N222" s="206"/>
      <c r="O222" s="206"/>
      <c r="P222" s="206"/>
      <c r="Q222" s="206"/>
      <c r="R222" s="206"/>
    </row>
    <row r="223" spans="13:18" ht="12.75">
      <c r="M223" s="206"/>
      <c r="N223" s="206"/>
      <c r="O223" s="206"/>
      <c r="P223" s="206"/>
      <c r="Q223" s="206"/>
      <c r="R223" s="206"/>
    </row>
    <row r="224" spans="13:18" ht="12.75">
      <c r="M224" s="206"/>
      <c r="N224" s="206"/>
      <c r="O224" s="206"/>
      <c r="P224" s="206"/>
      <c r="Q224" s="206"/>
      <c r="R224" s="206"/>
    </row>
    <row r="225" spans="13:18" ht="12.75">
      <c r="M225" s="206"/>
      <c r="N225" s="206"/>
      <c r="O225" s="206"/>
      <c r="P225" s="206"/>
      <c r="Q225" s="206"/>
      <c r="R225" s="206"/>
    </row>
    <row r="226" spans="13:18" ht="12.75">
      <c r="M226" s="206"/>
      <c r="N226" s="206"/>
      <c r="O226" s="206"/>
      <c r="P226" s="206"/>
      <c r="Q226" s="206"/>
      <c r="R226" s="206"/>
    </row>
    <row r="227" spans="13:18" ht="12.75">
      <c r="M227" s="206"/>
      <c r="N227" s="206"/>
      <c r="O227" s="206"/>
      <c r="P227" s="206"/>
      <c r="Q227" s="206"/>
      <c r="R227" s="206"/>
    </row>
    <row r="228" spans="13:18" ht="12.75">
      <c r="M228" s="206"/>
      <c r="N228" s="206"/>
      <c r="O228" s="206"/>
      <c r="P228" s="206"/>
      <c r="Q228" s="206"/>
      <c r="R228" s="206"/>
    </row>
    <row r="229" spans="13:18" ht="12.75">
      <c r="M229" s="206"/>
      <c r="N229" s="206"/>
      <c r="O229" s="206"/>
      <c r="P229" s="206"/>
      <c r="Q229" s="206"/>
      <c r="R229" s="206"/>
    </row>
    <row r="230" spans="13:18" ht="12.75">
      <c r="M230" s="206"/>
      <c r="N230" s="206"/>
      <c r="O230" s="206"/>
      <c r="P230" s="206"/>
      <c r="Q230" s="206"/>
      <c r="R230" s="206"/>
    </row>
    <row r="231" spans="13:18" ht="12.75">
      <c r="M231" s="206"/>
      <c r="N231" s="206"/>
      <c r="O231" s="206"/>
      <c r="P231" s="206"/>
      <c r="Q231" s="206"/>
      <c r="R231" s="206"/>
    </row>
    <row r="232" spans="13:18" ht="12.75">
      <c r="M232" s="206"/>
      <c r="N232" s="206"/>
      <c r="O232" s="206"/>
      <c r="P232" s="206"/>
      <c r="Q232" s="206"/>
      <c r="R232" s="206"/>
    </row>
    <row r="233" spans="13:18" ht="12.75">
      <c r="M233" s="206"/>
      <c r="N233" s="206"/>
      <c r="O233" s="206"/>
      <c r="P233" s="206"/>
      <c r="Q233" s="206"/>
      <c r="R233" s="206"/>
    </row>
    <row r="234" spans="13:18" ht="12.75">
      <c r="M234" s="206"/>
      <c r="N234" s="206"/>
      <c r="O234" s="206"/>
      <c r="P234" s="206"/>
      <c r="Q234" s="206"/>
      <c r="R234" s="206"/>
    </row>
    <row r="235" spans="13:18" ht="12.75">
      <c r="M235" s="206"/>
      <c r="N235" s="206"/>
      <c r="O235" s="206"/>
      <c r="P235" s="206"/>
      <c r="Q235" s="206"/>
      <c r="R235" s="206"/>
    </row>
    <row r="236" spans="13:18" ht="12.75">
      <c r="M236" s="206"/>
      <c r="N236" s="206"/>
      <c r="O236" s="206"/>
      <c r="P236" s="206"/>
      <c r="Q236" s="206"/>
      <c r="R236" s="206"/>
    </row>
    <row r="237" spans="13:18" ht="12.75">
      <c r="M237" s="206"/>
      <c r="N237" s="206"/>
      <c r="O237" s="206"/>
      <c r="P237" s="206"/>
      <c r="Q237" s="206"/>
      <c r="R237" s="206"/>
    </row>
    <row r="238" spans="13:18" ht="12.75">
      <c r="M238" s="206"/>
      <c r="N238" s="206"/>
      <c r="O238" s="206"/>
      <c r="P238" s="206"/>
      <c r="Q238" s="206"/>
      <c r="R238" s="206"/>
    </row>
    <row r="239" spans="13:18" ht="12.75">
      <c r="M239" s="206"/>
      <c r="N239" s="206"/>
      <c r="O239" s="206"/>
      <c r="P239" s="206"/>
      <c r="Q239" s="206"/>
      <c r="R239" s="206"/>
    </row>
    <row r="240" spans="13:18" ht="12.75">
      <c r="M240" s="206"/>
      <c r="N240" s="206"/>
      <c r="O240" s="206"/>
      <c r="P240" s="206"/>
      <c r="Q240" s="206"/>
      <c r="R240" s="206"/>
    </row>
    <row r="241" spans="13:18" ht="12.75">
      <c r="M241" s="206"/>
      <c r="N241" s="206"/>
      <c r="O241" s="206"/>
      <c r="P241" s="206"/>
      <c r="Q241" s="206"/>
      <c r="R241" s="206"/>
    </row>
    <row r="242" spans="13:18" ht="12.75">
      <c r="M242" s="206"/>
      <c r="N242" s="206"/>
      <c r="O242" s="206"/>
      <c r="P242" s="206"/>
      <c r="Q242" s="206"/>
      <c r="R242" s="206"/>
    </row>
    <row r="243" spans="13:18" ht="12.75">
      <c r="M243" s="206"/>
      <c r="N243" s="206"/>
      <c r="O243" s="206"/>
      <c r="P243" s="206"/>
      <c r="Q243" s="206"/>
      <c r="R243" s="206"/>
    </row>
    <row r="244" spans="13:18" ht="12.75">
      <c r="M244" s="206"/>
      <c r="N244" s="206"/>
      <c r="O244" s="206"/>
      <c r="P244" s="206"/>
      <c r="Q244" s="206"/>
      <c r="R244" s="206"/>
    </row>
    <row r="245" spans="13:18" ht="12.75">
      <c r="M245" s="206"/>
      <c r="N245" s="206"/>
      <c r="O245" s="206"/>
      <c r="P245" s="206"/>
      <c r="Q245" s="206"/>
      <c r="R245" s="206"/>
    </row>
    <row r="246" spans="13:18" ht="12.75">
      <c r="M246" s="206"/>
      <c r="N246" s="206"/>
      <c r="O246" s="206"/>
      <c r="P246" s="206"/>
      <c r="Q246" s="206"/>
      <c r="R246" s="206"/>
    </row>
    <row r="247" spans="13:18" ht="12.75">
      <c r="M247" s="206"/>
      <c r="N247" s="206"/>
      <c r="O247" s="206"/>
      <c r="P247" s="206"/>
      <c r="Q247" s="206"/>
      <c r="R247" s="206"/>
    </row>
    <row r="248" spans="13:18" ht="12.75">
      <c r="M248" s="206"/>
      <c r="N248" s="206"/>
      <c r="O248" s="206"/>
      <c r="P248" s="206"/>
      <c r="Q248" s="206"/>
      <c r="R248" s="206"/>
    </row>
    <row r="249" spans="13:18" ht="12.75">
      <c r="M249" s="206"/>
      <c r="N249" s="206"/>
      <c r="O249" s="206"/>
      <c r="P249" s="206"/>
      <c r="Q249" s="206"/>
      <c r="R249" s="206"/>
    </row>
    <row r="250" spans="13:18" ht="12.75">
      <c r="M250" s="206"/>
      <c r="N250" s="206"/>
      <c r="O250" s="206"/>
      <c r="P250" s="206"/>
      <c r="Q250" s="206"/>
      <c r="R250" s="206"/>
    </row>
    <row r="251" spans="13:18" ht="12.75">
      <c r="M251" s="206"/>
      <c r="N251" s="206"/>
      <c r="O251" s="206"/>
      <c r="P251" s="206"/>
      <c r="Q251" s="206"/>
      <c r="R251" s="206"/>
    </row>
    <row r="252" spans="13:18" ht="12.75">
      <c r="M252" s="206"/>
      <c r="N252" s="206"/>
      <c r="O252" s="206"/>
      <c r="P252" s="206"/>
      <c r="Q252" s="206"/>
      <c r="R252" s="206"/>
    </row>
    <row r="253" spans="13:18" ht="12.75">
      <c r="M253" s="206"/>
      <c r="N253" s="206"/>
      <c r="O253" s="206"/>
      <c r="P253" s="206"/>
      <c r="Q253" s="206"/>
      <c r="R253" s="206"/>
    </row>
    <row r="254" spans="13:18" ht="12.75">
      <c r="M254" s="206"/>
      <c r="N254" s="206"/>
      <c r="O254" s="206"/>
      <c r="P254" s="206"/>
      <c r="Q254" s="206"/>
      <c r="R254" s="206"/>
    </row>
    <row r="255" spans="13:18" ht="12.75">
      <c r="M255" s="206"/>
      <c r="N255" s="206"/>
      <c r="O255" s="206"/>
      <c r="P255" s="206"/>
      <c r="Q255" s="206"/>
      <c r="R255" s="206"/>
    </row>
    <row r="256" spans="13:18" ht="12.75">
      <c r="M256" s="206"/>
      <c r="N256" s="206"/>
      <c r="O256" s="206"/>
      <c r="P256" s="206"/>
      <c r="Q256" s="206"/>
      <c r="R256" s="206"/>
    </row>
    <row r="257" spans="13:18" ht="12.75">
      <c r="M257" s="206"/>
      <c r="N257" s="206"/>
      <c r="O257" s="206"/>
      <c r="P257" s="206"/>
      <c r="Q257" s="206"/>
      <c r="R257" s="206"/>
    </row>
    <row r="258" spans="13:18" ht="12.75">
      <c r="M258" s="206"/>
      <c r="N258" s="206"/>
      <c r="O258" s="206"/>
      <c r="P258" s="206"/>
      <c r="Q258" s="206"/>
      <c r="R258" s="206"/>
    </row>
    <row r="259" spans="13:18" ht="12.75">
      <c r="M259" s="206"/>
      <c r="N259" s="206"/>
      <c r="O259" s="206"/>
      <c r="P259" s="206"/>
      <c r="Q259" s="206"/>
      <c r="R259" s="206"/>
    </row>
    <row r="260" spans="13:18" ht="12.75">
      <c r="M260" s="206"/>
      <c r="N260" s="206"/>
      <c r="O260" s="206"/>
      <c r="P260" s="206"/>
      <c r="Q260" s="206"/>
      <c r="R260" s="206"/>
    </row>
    <row r="261" spans="13:18" ht="12.75">
      <c r="M261" s="206"/>
      <c r="N261" s="206"/>
      <c r="O261" s="206"/>
      <c r="P261" s="206"/>
      <c r="Q261" s="206"/>
      <c r="R261" s="206"/>
    </row>
    <row r="262" spans="13:18" ht="12.75">
      <c r="M262" s="206"/>
      <c r="N262" s="206"/>
      <c r="O262" s="206"/>
      <c r="P262" s="206"/>
      <c r="Q262" s="206"/>
      <c r="R262" s="206"/>
    </row>
    <row r="263" spans="13:18" ht="12.75">
      <c r="M263" s="206"/>
      <c r="N263" s="206"/>
      <c r="O263" s="206"/>
      <c r="P263" s="206"/>
      <c r="Q263" s="206"/>
      <c r="R263" s="206"/>
    </row>
    <row r="264" spans="13:18" ht="12.75">
      <c r="M264" s="206"/>
      <c r="N264" s="206"/>
      <c r="O264" s="206"/>
      <c r="P264" s="206"/>
      <c r="Q264" s="206"/>
      <c r="R264" s="206"/>
    </row>
    <row r="265" spans="13:18" ht="12.75">
      <c r="M265" s="206"/>
      <c r="N265" s="206"/>
      <c r="O265" s="206"/>
      <c r="P265" s="206"/>
      <c r="Q265" s="206"/>
      <c r="R265" s="206"/>
    </row>
    <row r="266" spans="13:18" ht="12.75">
      <c r="M266" s="206"/>
      <c r="N266" s="206"/>
      <c r="O266" s="206"/>
      <c r="P266" s="206"/>
      <c r="Q266" s="206"/>
      <c r="R266" s="206"/>
    </row>
    <row r="267" spans="13:18" ht="12.75">
      <c r="M267" s="206"/>
      <c r="N267" s="206"/>
      <c r="O267" s="206"/>
      <c r="P267" s="206"/>
      <c r="Q267" s="206"/>
      <c r="R267" s="206"/>
    </row>
    <row r="268" spans="13:18" ht="12.75">
      <c r="M268" s="206"/>
      <c r="N268" s="206"/>
      <c r="O268" s="206"/>
      <c r="P268" s="206"/>
      <c r="Q268" s="206"/>
      <c r="R268" s="206"/>
    </row>
    <row r="269" spans="13:18" ht="12.75">
      <c r="M269" s="206"/>
      <c r="N269" s="206"/>
      <c r="O269" s="206"/>
      <c r="P269" s="206"/>
      <c r="Q269" s="206"/>
      <c r="R269" s="206"/>
    </row>
    <row r="270" spans="13:18" ht="12.75">
      <c r="M270" s="206"/>
      <c r="N270" s="206"/>
      <c r="O270" s="206"/>
      <c r="P270" s="206"/>
      <c r="Q270" s="206"/>
      <c r="R270" s="206"/>
    </row>
    <row r="271" spans="13:18" ht="12.75">
      <c r="M271" s="206"/>
      <c r="N271" s="206"/>
      <c r="O271" s="206"/>
      <c r="P271" s="206"/>
      <c r="Q271" s="206"/>
      <c r="R271" s="206"/>
    </row>
    <row r="272" spans="13:18" ht="12.75">
      <c r="M272" s="206"/>
      <c r="N272" s="206"/>
      <c r="O272" s="206"/>
      <c r="P272" s="206"/>
      <c r="Q272" s="206"/>
      <c r="R272" s="206"/>
    </row>
    <row r="273" spans="13:18" ht="12.75">
      <c r="M273" s="206"/>
      <c r="N273" s="206"/>
      <c r="O273" s="206"/>
      <c r="P273" s="206"/>
      <c r="Q273" s="206"/>
      <c r="R273" s="206"/>
    </row>
    <row r="274" spans="13:18" ht="12.75">
      <c r="M274" s="206"/>
      <c r="N274" s="206"/>
      <c r="O274" s="206"/>
      <c r="P274" s="206"/>
      <c r="Q274" s="206"/>
      <c r="R274" s="206"/>
    </row>
    <row r="275" spans="13:18" ht="12.75">
      <c r="M275" s="206"/>
      <c r="N275" s="206"/>
      <c r="O275" s="206"/>
      <c r="P275" s="206"/>
      <c r="Q275" s="206"/>
      <c r="R275" s="206"/>
    </row>
    <row r="276" spans="13:18" ht="12.75">
      <c r="M276" s="206"/>
      <c r="N276" s="206"/>
      <c r="O276" s="206"/>
      <c r="P276" s="206"/>
      <c r="Q276" s="206"/>
      <c r="R276" s="206"/>
    </row>
    <row r="277" spans="13:18" ht="12.75">
      <c r="M277" s="206"/>
      <c r="N277" s="206"/>
      <c r="O277" s="206"/>
      <c r="P277" s="206"/>
      <c r="Q277" s="206"/>
      <c r="R277" s="206"/>
    </row>
    <row r="278" spans="13:18" ht="12.75">
      <c r="M278" s="206"/>
      <c r="N278" s="206"/>
      <c r="O278" s="206"/>
      <c r="P278" s="206"/>
      <c r="Q278" s="206"/>
      <c r="R278" s="206"/>
    </row>
    <row r="279" spans="13:18" ht="12.75">
      <c r="M279" s="206"/>
      <c r="N279" s="206"/>
      <c r="O279" s="206"/>
      <c r="P279" s="206"/>
      <c r="Q279" s="206"/>
      <c r="R279" s="206"/>
    </row>
    <row r="280" spans="13:18" ht="12.75">
      <c r="M280" s="206"/>
      <c r="N280" s="206"/>
      <c r="O280" s="206"/>
      <c r="P280" s="206"/>
      <c r="Q280" s="206"/>
      <c r="R280" s="206"/>
    </row>
    <row r="281" spans="13:18" ht="12.75">
      <c r="M281" s="206"/>
      <c r="N281" s="206"/>
      <c r="O281" s="206"/>
      <c r="P281" s="206"/>
      <c r="Q281" s="206"/>
      <c r="R281" s="206"/>
    </row>
    <row r="282" spans="13:18" ht="12.75">
      <c r="M282" s="206"/>
      <c r="N282" s="206"/>
      <c r="O282" s="206"/>
      <c r="P282" s="206"/>
      <c r="Q282" s="206"/>
      <c r="R282" s="206"/>
    </row>
    <row r="283" spans="13:18" ht="12.75">
      <c r="M283" s="206"/>
      <c r="N283" s="206"/>
      <c r="O283" s="206"/>
      <c r="P283" s="206"/>
      <c r="Q283" s="206"/>
      <c r="R283" s="206"/>
    </row>
    <row r="284" spans="13:18" ht="12.75">
      <c r="M284" s="206"/>
      <c r="N284" s="206"/>
      <c r="O284" s="206"/>
      <c r="P284" s="206"/>
      <c r="Q284" s="206"/>
      <c r="R284" s="206"/>
    </row>
    <row r="285" spans="13:18" ht="12.75">
      <c r="M285" s="206"/>
      <c r="N285" s="206"/>
      <c r="O285" s="206"/>
      <c r="P285" s="206"/>
      <c r="Q285" s="206"/>
      <c r="R285" s="206"/>
    </row>
    <row r="286" spans="13:18" ht="12.75">
      <c r="M286" s="206"/>
      <c r="N286" s="206"/>
      <c r="O286" s="206"/>
      <c r="P286" s="206"/>
      <c r="Q286" s="206"/>
      <c r="R286" s="206"/>
    </row>
    <row r="287" spans="13:18" ht="12.75">
      <c r="M287" s="206"/>
      <c r="N287" s="206"/>
      <c r="O287" s="206"/>
      <c r="P287" s="206"/>
      <c r="Q287" s="206"/>
      <c r="R287" s="206"/>
    </row>
    <row r="288" spans="13:18" ht="12.75">
      <c r="M288" s="206"/>
      <c r="N288" s="206"/>
      <c r="O288" s="206"/>
      <c r="P288" s="206"/>
      <c r="Q288" s="206"/>
      <c r="R288" s="206"/>
    </row>
    <row r="289" spans="13:18" ht="12.75">
      <c r="M289" s="206"/>
      <c r="N289" s="206"/>
      <c r="O289" s="206"/>
      <c r="P289" s="206"/>
      <c r="Q289" s="206"/>
      <c r="R289" s="206"/>
    </row>
    <row r="290" spans="13:18" ht="12.75">
      <c r="M290" s="206"/>
      <c r="N290" s="206"/>
      <c r="O290" s="206"/>
      <c r="P290" s="206"/>
      <c r="Q290" s="206"/>
      <c r="R290" s="206"/>
    </row>
    <row r="291" spans="13:18" ht="12.75">
      <c r="M291" s="206"/>
      <c r="N291" s="206"/>
      <c r="O291" s="206"/>
      <c r="P291" s="206"/>
      <c r="Q291" s="206"/>
      <c r="R291" s="206"/>
    </row>
    <row r="292" spans="13:18" ht="12.75">
      <c r="M292" s="206"/>
      <c r="N292" s="206"/>
      <c r="O292" s="206"/>
      <c r="P292" s="206"/>
      <c r="Q292" s="206"/>
      <c r="R292" s="206"/>
    </row>
    <row r="293" spans="13:18" ht="12.75">
      <c r="M293" s="206"/>
      <c r="N293" s="206"/>
      <c r="O293" s="206"/>
      <c r="P293" s="206"/>
      <c r="Q293" s="206"/>
      <c r="R293" s="206"/>
    </row>
    <row r="294" spans="13:18" ht="12.75">
      <c r="M294" s="206"/>
      <c r="N294" s="206"/>
      <c r="O294" s="206"/>
      <c r="P294" s="206"/>
      <c r="Q294" s="206"/>
      <c r="R294" s="206"/>
    </row>
    <row r="295" spans="13:18" ht="12.75">
      <c r="M295" s="206"/>
      <c r="N295" s="206"/>
      <c r="O295" s="206"/>
      <c r="P295" s="206"/>
      <c r="Q295" s="206"/>
      <c r="R295" s="206"/>
    </row>
    <row r="296" spans="13:18" ht="12.75">
      <c r="M296" s="206"/>
      <c r="N296" s="206"/>
      <c r="O296" s="206"/>
      <c r="P296" s="206"/>
      <c r="Q296" s="206"/>
      <c r="R296" s="206"/>
    </row>
    <row r="297" spans="13:18" ht="12.75">
      <c r="M297" s="206"/>
      <c r="N297" s="206"/>
      <c r="O297" s="206"/>
      <c r="P297" s="206"/>
      <c r="Q297" s="206"/>
      <c r="R297" s="206"/>
    </row>
    <row r="298" spans="13:18" ht="12.75">
      <c r="M298" s="206"/>
      <c r="N298" s="206"/>
      <c r="O298" s="206"/>
      <c r="P298" s="206"/>
      <c r="Q298" s="206"/>
      <c r="R298" s="206"/>
    </row>
    <row r="299" spans="13:18" ht="12.75">
      <c r="M299" s="206"/>
      <c r="N299" s="206"/>
      <c r="O299" s="206"/>
      <c r="P299" s="206"/>
      <c r="Q299" s="206"/>
      <c r="R299" s="206"/>
    </row>
    <row r="300" spans="13:18" ht="12.75">
      <c r="M300" s="206"/>
      <c r="N300" s="206"/>
      <c r="O300" s="206"/>
      <c r="P300" s="206"/>
      <c r="Q300" s="206"/>
      <c r="R300" s="206"/>
    </row>
    <row r="301" spans="13:18" ht="12.75">
      <c r="M301" s="206"/>
      <c r="N301" s="206"/>
      <c r="O301" s="206"/>
      <c r="P301" s="206"/>
      <c r="Q301" s="206"/>
      <c r="R301" s="206"/>
    </row>
    <row r="302" spans="13:18" ht="12.75">
      <c r="M302" s="206"/>
      <c r="N302" s="206"/>
      <c r="O302" s="206"/>
      <c r="P302" s="206"/>
      <c r="Q302" s="206"/>
      <c r="R302" s="206"/>
    </row>
    <row r="303" spans="13:18" ht="12.75">
      <c r="M303" s="206"/>
      <c r="N303" s="206"/>
      <c r="O303" s="206"/>
      <c r="P303" s="206"/>
      <c r="Q303" s="206"/>
      <c r="R303" s="206"/>
    </row>
    <row r="304" spans="13:18" ht="12.75">
      <c r="M304" s="206"/>
      <c r="N304" s="206"/>
      <c r="O304" s="206"/>
      <c r="P304" s="206"/>
      <c r="Q304" s="206"/>
      <c r="R304" s="206"/>
    </row>
    <row r="305" spans="13:18" ht="12.75">
      <c r="M305" s="206"/>
      <c r="N305" s="206"/>
      <c r="O305" s="206"/>
      <c r="P305" s="206"/>
      <c r="Q305" s="206"/>
      <c r="R305" s="206"/>
    </row>
    <row r="306" spans="13:18" ht="12.75">
      <c r="M306" s="206"/>
      <c r="N306" s="206"/>
      <c r="O306" s="206"/>
      <c r="P306" s="206"/>
      <c r="Q306" s="206"/>
      <c r="R306" s="206"/>
    </row>
    <row r="307" spans="13:18" ht="12.75">
      <c r="M307" s="206"/>
      <c r="N307" s="206"/>
      <c r="O307" s="206"/>
      <c r="P307" s="206"/>
      <c r="Q307" s="206"/>
      <c r="R307" s="206"/>
    </row>
    <row r="308" spans="13:18" ht="12.75">
      <c r="M308" s="206"/>
      <c r="N308" s="206"/>
      <c r="O308" s="206"/>
      <c r="P308" s="206"/>
      <c r="Q308" s="206"/>
      <c r="R308" s="206"/>
    </row>
    <row r="309" spans="13:18" ht="12.75">
      <c r="M309" s="206"/>
      <c r="N309" s="206"/>
      <c r="O309" s="206"/>
      <c r="P309" s="206"/>
      <c r="Q309" s="206"/>
      <c r="R309" s="206"/>
    </row>
    <row r="310" spans="13:18" ht="12.75">
      <c r="M310" s="206"/>
      <c r="N310" s="206"/>
      <c r="O310" s="206"/>
      <c r="P310" s="206"/>
      <c r="Q310" s="206"/>
      <c r="R310" s="206"/>
    </row>
    <row r="311" spans="13:18" ht="12.75">
      <c r="M311" s="206"/>
      <c r="N311" s="206"/>
      <c r="O311" s="206"/>
      <c r="P311" s="206"/>
      <c r="Q311" s="206"/>
      <c r="R311" s="206"/>
    </row>
    <row r="312" spans="13:18" ht="12.75">
      <c r="M312" s="206"/>
      <c r="N312" s="206"/>
      <c r="O312" s="206"/>
      <c r="P312" s="206"/>
      <c r="Q312" s="206"/>
      <c r="R312" s="206"/>
    </row>
    <row r="313" spans="13:18" ht="12.75">
      <c r="M313" s="206"/>
      <c r="N313" s="206"/>
      <c r="O313" s="206"/>
      <c r="P313" s="206"/>
      <c r="Q313" s="206"/>
      <c r="R313" s="206"/>
    </row>
    <row r="314" spans="13:18" ht="12.75">
      <c r="M314" s="206"/>
      <c r="N314" s="206"/>
      <c r="O314" s="206"/>
      <c r="P314" s="206"/>
      <c r="Q314" s="206"/>
      <c r="R314" s="206"/>
    </row>
    <row r="315" spans="13:18" ht="12.75">
      <c r="M315" s="206"/>
      <c r="N315" s="206"/>
      <c r="O315" s="206"/>
      <c r="P315" s="206"/>
      <c r="Q315" s="206"/>
      <c r="R315" s="206"/>
    </row>
    <row r="316" spans="13:18" ht="12.75">
      <c r="M316" s="206"/>
      <c r="N316" s="206"/>
      <c r="O316" s="206"/>
      <c r="P316" s="206"/>
      <c r="Q316" s="206"/>
      <c r="R316" s="206"/>
    </row>
    <row r="317" spans="13:18" ht="12.75">
      <c r="M317" s="206"/>
      <c r="N317" s="206"/>
      <c r="O317" s="206"/>
      <c r="P317" s="206"/>
      <c r="Q317" s="206"/>
      <c r="R317" s="206"/>
    </row>
    <row r="318" spans="13:18" ht="12.75">
      <c r="M318" s="206"/>
      <c r="N318" s="206"/>
      <c r="O318" s="206"/>
      <c r="P318" s="206"/>
      <c r="Q318" s="206"/>
      <c r="R318" s="206"/>
    </row>
    <row r="319" spans="13:18" ht="12.75">
      <c r="M319" s="206"/>
      <c r="N319" s="206"/>
      <c r="O319" s="206"/>
      <c r="P319" s="206"/>
      <c r="Q319" s="206"/>
      <c r="R319" s="206"/>
    </row>
    <row r="320" spans="13:18" ht="12.75">
      <c r="M320" s="206"/>
      <c r="N320" s="206"/>
      <c r="O320" s="206"/>
      <c r="P320" s="206"/>
      <c r="Q320" s="206"/>
      <c r="R320" s="206"/>
    </row>
    <row r="321" spans="13:18" ht="12.75">
      <c r="M321" s="206"/>
      <c r="N321" s="206"/>
      <c r="O321" s="206"/>
      <c r="P321" s="206"/>
      <c r="Q321" s="206"/>
      <c r="R321" s="206"/>
    </row>
    <row r="322" spans="13:18" ht="12.75">
      <c r="M322" s="206"/>
      <c r="N322" s="206"/>
      <c r="O322" s="206"/>
      <c r="P322" s="206"/>
      <c r="Q322" s="206"/>
      <c r="R322" s="206"/>
    </row>
    <row r="323" spans="13:18" ht="12.75">
      <c r="M323" s="206"/>
      <c r="N323" s="206"/>
      <c r="O323" s="206"/>
      <c r="P323" s="206"/>
      <c r="Q323" s="206"/>
      <c r="R323" s="206"/>
    </row>
    <row r="324" spans="13:18" ht="12.75">
      <c r="M324" s="206"/>
      <c r="N324" s="206"/>
      <c r="O324" s="206"/>
      <c r="P324" s="206"/>
      <c r="Q324" s="206"/>
      <c r="R324" s="206"/>
    </row>
    <row r="325" spans="13:18" ht="12.75">
      <c r="M325" s="206"/>
      <c r="N325" s="206"/>
      <c r="O325" s="206"/>
      <c r="P325" s="206"/>
      <c r="Q325" s="206"/>
      <c r="R325" s="206"/>
    </row>
    <row r="326" spans="13:18" ht="12.75">
      <c r="M326" s="206"/>
      <c r="N326" s="206"/>
      <c r="O326" s="206"/>
      <c r="P326" s="206"/>
      <c r="Q326" s="206"/>
      <c r="R326" s="206"/>
    </row>
    <row r="327" spans="13:18" ht="12.75">
      <c r="M327" s="206"/>
      <c r="N327" s="206"/>
      <c r="O327" s="206"/>
      <c r="P327" s="206"/>
      <c r="Q327" s="206"/>
      <c r="R327" s="206"/>
    </row>
    <row r="328" spans="13:18" ht="12.75">
      <c r="M328" s="206"/>
      <c r="N328" s="206"/>
      <c r="O328" s="206"/>
      <c r="P328" s="206"/>
      <c r="Q328" s="206"/>
      <c r="R328" s="206"/>
    </row>
    <row r="329" spans="13:18" ht="12.75">
      <c r="M329" s="206"/>
      <c r="N329" s="206"/>
      <c r="O329" s="206"/>
      <c r="P329" s="206"/>
      <c r="Q329" s="206"/>
      <c r="R329" s="206"/>
    </row>
    <row r="330" spans="13:18" ht="12.75">
      <c r="M330" s="206"/>
      <c r="N330" s="206"/>
      <c r="O330" s="206"/>
      <c r="P330" s="206"/>
      <c r="Q330" s="206"/>
      <c r="R330" s="206"/>
    </row>
    <row r="331" spans="13:18" ht="12.75">
      <c r="M331" s="206"/>
      <c r="N331" s="206"/>
      <c r="O331" s="206"/>
      <c r="P331" s="206"/>
      <c r="Q331" s="206"/>
      <c r="R331" s="206"/>
    </row>
    <row r="332" spans="13:18" ht="12.75">
      <c r="M332" s="206"/>
      <c r="N332" s="206"/>
      <c r="O332" s="206"/>
      <c r="P332" s="206"/>
      <c r="Q332" s="206"/>
      <c r="R332" s="206"/>
    </row>
    <row r="333" spans="13:18" ht="12.75">
      <c r="M333" s="206"/>
      <c r="N333" s="206"/>
      <c r="O333" s="206"/>
      <c r="P333" s="206"/>
      <c r="Q333" s="206"/>
      <c r="R333" s="206"/>
    </row>
    <row r="334" spans="13:18" ht="12.75">
      <c r="M334" s="206"/>
      <c r="N334" s="206"/>
      <c r="O334" s="206"/>
      <c r="P334" s="206"/>
      <c r="Q334" s="206"/>
      <c r="R334" s="206"/>
    </row>
    <row r="335" spans="13:18" ht="12.75">
      <c r="M335" s="206"/>
      <c r="N335" s="206"/>
      <c r="O335" s="206"/>
      <c r="P335" s="206"/>
      <c r="Q335" s="206"/>
      <c r="R335" s="206"/>
    </row>
    <row r="336" spans="13:18" ht="12.75">
      <c r="M336" s="206"/>
      <c r="N336" s="206"/>
      <c r="O336" s="206"/>
      <c r="P336" s="206"/>
      <c r="Q336" s="206"/>
      <c r="R336" s="206"/>
    </row>
    <row r="337" spans="13:18" ht="12.75">
      <c r="M337" s="206"/>
      <c r="N337" s="206"/>
      <c r="O337" s="206"/>
      <c r="P337" s="206"/>
      <c r="Q337" s="206"/>
      <c r="R337" s="206"/>
    </row>
    <row r="338" spans="13:18" ht="12.75">
      <c r="M338" s="206"/>
      <c r="N338" s="206"/>
      <c r="O338" s="206"/>
      <c r="P338" s="206"/>
      <c r="Q338" s="206"/>
      <c r="R338" s="206"/>
    </row>
    <row r="339" spans="13:18" ht="12.75">
      <c r="M339" s="206"/>
      <c r="N339" s="206"/>
      <c r="O339" s="206"/>
      <c r="P339" s="206"/>
      <c r="Q339" s="206"/>
      <c r="R339" s="206"/>
    </row>
    <row r="340" spans="13:18" ht="12.75">
      <c r="M340" s="206"/>
      <c r="N340" s="206"/>
      <c r="O340" s="206"/>
      <c r="P340" s="206"/>
      <c r="Q340" s="206"/>
      <c r="R340" s="206"/>
    </row>
    <row r="341" spans="13:18" ht="12.75">
      <c r="M341" s="206"/>
      <c r="N341" s="206"/>
      <c r="O341" s="206"/>
      <c r="P341" s="206"/>
      <c r="Q341" s="206"/>
      <c r="R341" s="206"/>
    </row>
    <row r="342" spans="13:18" ht="12.75">
      <c r="M342" s="206"/>
      <c r="N342" s="206"/>
      <c r="O342" s="206"/>
      <c r="P342" s="206"/>
      <c r="Q342" s="206"/>
      <c r="R342" s="206"/>
    </row>
    <row r="343" spans="13:18" ht="12.75">
      <c r="M343" s="206"/>
      <c r="N343" s="206"/>
      <c r="O343" s="206"/>
      <c r="P343" s="206"/>
      <c r="Q343" s="206"/>
      <c r="R343" s="206"/>
    </row>
    <row r="344" spans="13:18" ht="12.75">
      <c r="M344" s="206"/>
      <c r="N344" s="206"/>
      <c r="O344" s="206"/>
      <c r="P344" s="206"/>
      <c r="Q344" s="206"/>
      <c r="R344" s="206"/>
    </row>
    <row r="345" spans="13:18" ht="12.75">
      <c r="M345" s="206"/>
      <c r="N345" s="206"/>
      <c r="O345" s="206"/>
      <c r="P345" s="206"/>
      <c r="Q345" s="206"/>
      <c r="R345" s="206"/>
    </row>
    <row r="346" spans="13:18" ht="12.75">
      <c r="M346" s="206"/>
      <c r="N346" s="206"/>
      <c r="O346" s="206"/>
      <c r="P346" s="206"/>
      <c r="Q346" s="206"/>
      <c r="R346" s="206"/>
    </row>
    <row r="347" spans="13:18" ht="12.75">
      <c r="M347" s="206"/>
      <c r="N347" s="206"/>
      <c r="O347" s="206"/>
      <c r="P347" s="206"/>
      <c r="Q347" s="206"/>
      <c r="R347" s="206"/>
    </row>
    <row r="348" spans="13:18" ht="12.75">
      <c r="M348" s="206"/>
      <c r="N348" s="206"/>
      <c r="O348" s="206"/>
      <c r="P348" s="206"/>
      <c r="Q348" s="206"/>
      <c r="R348" s="206"/>
    </row>
    <row r="349" spans="13:18" ht="12.75">
      <c r="M349" s="206"/>
      <c r="N349" s="206"/>
      <c r="O349" s="206"/>
      <c r="P349" s="206"/>
      <c r="Q349" s="206"/>
      <c r="R349" s="206"/>
    </row>
    <row r="350" spans="13:18" ht="12.75">
      <c r="M350" s="206"/>
      <c r="N350" s="206"/>
      <c r="O350" s="206"/>
      <c r="P350" s="206"/>
      <c r="Q350" s="206"/>
      <c r="R350" s="206"/>
    </row>
    <row r="351" spans="13:18" ht="12.75">
      <c r="M351" s="206"/>
      <c r="N351" s="206"/>
      <c r="O351" s="206"/>
      <c r="P351" s="206"/>
      <c r="Q351" s="206"/>
      <c r="R351" s="206"/>
    </row>
    <row r="352" spans="13:18" ht="12.75">
      <c r="M352" s="206"/>
      <c r="N352" s="206"/>
      <c r="O352" s="206"/>
      <c r="P352" s="206"/>
      <c r="Q352" s="206"/>
      <c r="R352" s="206"/>
    </row>
    <row r="353" spans="13:18" ht="12.75">
      <c r="M353" s="206"/>
      <c r="N353" s="206"/>
      <c r="O353" s="206"/>
      <c r="P353" s="206"/>
      <c r="Q353" s="206"/>
      <c r="R353" s="206"/>
    </row>
    <row r="354" spans="13:18" ht="12.75">
      <c r="M354" s="206"/>
      <c r="N354" s="206"/>
      <c r="O354" s="206"/>
      <c r="P354" s="206"/>
      <c r="Q354" s="206"/>
      <c r="R354" s="206"/>
    </row>
    <row r="355" spans="13:18" ht="12.75">
      <c r="M355" s="206"/>
      <c r="N355" s="206"/>
      <c r="O355" s="206"/>
      <c r="P355" s="206"/>
      <c r="Q355" s="206"/>
      <c r="R355" s="206"/>
    </row>
    <row r="356" spans="13:18" ht="12.75">
      <c r="M356" s="206"/>
      <c r="N356" s="206"/>
      <c r="O356" s="206"/>
      <c r="P356" s="206"/>
      <c r="Q356" s="206"/>
      <c r="R356" s="206"/>
    </row>
    <row r="357" spans="13:18" ht="12.75">
      <c r="M357" s="206"/>
      <c r="N357" s="206"/>
      <c r="O357" s="206"/>
      <c r="P357" s="206"/>
      <c r="Q357" s="206"/>
      <c r="R357" s="206"/>
    </row>
    <row r="358" spans="13:18" ht="12.75">
      <c r="M358" s="206"/>
      <c r="N358" s="206"/>
      <c r="O358" s="206"/>
      <c r="P358" s="206"/>
      <c r="Q358" s="206"/>
      <c r="R358" s="206"/>
    </row>
    <row r="359" spans="13:18" ht="12.75">
      <c r="M359" s="206"/>
      <c r="N359" s="206"/>
      <c r="O359" s="206"/>
      <c r="P359" s="206"/>
      <c r="Q359" s="206"/>
      <c r="R359" s="206"/>
    </row>
    <row r="360" spans="13:18" ht="12.75">
      <c r="M360" s="206"/>
      <c r="N360" s="206"/>
      <c r="O360" s="206"/>
      <c r="P360" s="206"/>
      <c r="Q360" s="206"/>
      <c r="R360" s="206"/>
    </row>
    <row r="361" spans="13:18" ht="12.75">
      <c r="M361" s="206"/>
      <c r="N361" s="206"/>
      <c r="O361" s="206"/>
      <c r="P361" s="206"/>
      <c r="Q361" s="206"/>
      <c r="R361" s="206"/>
    </row>
    <row r="362" spans="13:18" ht="12.75">
      <c r="M362" s="206"/>
      <c r="N362" s="206"/>
      <c r="O362" s="206"/>
      <c r="P362" s="206"/>
      <c r="Q362" s="206"/>
      <c r="R362" s="206"/>
    </row>
    <row r="363" spans="13:18" ht="12.75">
      <c r="M363" s="206"/>
      <c r="N363" s="206"/>
      <c r="O363" s="206"/>
      <c r="P363" s="206"/>
      <c r="Q363" s="206"/>
      <c r="R363" s="206"/>
    </row>
    <row r="364" spans="13:18" ht="12.75">
      <c r="M364" s="206"/>
      <c r="N364" s="206"/>
      <c r="O364" s="206"/>
      <c r="P364" s="206"/>
      <c r="Q364" s="206"/>
      <c r="R364" s="206"/>
    </row>
    <row r="365" spans="13:18" ht="12.75">
      <c r="M365" s="206"/>
      <c r="N365" s="206"/>
      <c r="O365" s="206"/>
      <c r="P365" s="206"/>
      <c r="Q365" s="206"/>
      <c r="R365" s="206"/>
    </row>
    <row r="366" spans="13:18" ht="12.75">
      <c r="M366" s="206"/>
      <c r="N366" s="206"/>
      <c r="O366" s="206"/>
      <c r="P366" s="206"/>
      <c r="Q366" s="206"/>
      <c r="R366" s="206"/>
    </row>
    <row r="367" spans="13:18" ht="12.75">
      <c r="M367" s="206"/>
      <c r="N367" s="206"/>
      <c r="O367" s="206"/>
      <c r="P367" s="206"/>
      <c r="Q367" s="206"/>
      <c r="R367" s="206"/>
    </row>
    <row r="368" spans="13:18" ht="12.75">
      <c r="M368" s="206"/>
      <c r="N368" s="206"/>
      <c r="O368" s="206"/>
      <c r="P368" s="206"/>
      <c r="Q368" s="206"/>
      <c r="R368" s="206"/>
    </row>
    <row r="369" spans="13:18" ht="12.75">
      <c r="M369" s="206"/>
      <c r="N369" s="206"/>
      <c r="O369" s="206"/>
      <c r="P369" s="206"/>
      <c r="Q369" s="206"/>
      <c r="R369" s="206"/>
    </row>
    <row r="370" spans="13:18" ht="12.75">
      <c r="M370" s="206"/>
      <c r="N370" s="206"/>
      <c r="O370" s="206"/>
      <c r="P370" s="206"/>
      <c r="Q370" s="206"/>
      <c r="R370" s="206"/>
    </row>
    <row r="371" spans="13:18" ht="12.75">
      <c r="M371" s="206"/>
      <c r="N371" s="206"/>
      <c r="O371" s="206"/>
      <c r="P371" s="206"/>
      <c r="Q371" s="206"/>
      <c r="R371" s="206"/>
    </row>
    <row r="372" spans="13:18" ht="12.75">
      <c r="M372" s="206"/>
      <c r="N372" s="206"/>
      <c r="O372" s="206"/>
      <c r="P372" s="206"/>
      <c r="Q372" s="206"/>
      <c r="R372" s="206"/>
    </row>
    <row r="373" spans="13:18" ht="12.75">
      <c r="M373" s="206"/>
      <c r="N373" s="206"/>
      <c r="O373" s="206"/>
      <c r="P373" s="206"/>
      <c r="Q373" s="206"/>
      <c r="R373" s="206"/>
    </row>
    <row r="374" spans="13:18" ht="12.75">
      <c r="M374" s="206"/>
      <c r="N374" s="206"/>
      <c r="O374" s="206"/>
      <c r="P374" s="206"/>
      <c r="Q374" s="206"/>
      <c r="R374" s="206"/>
    </row>
    <row r="375" spans="13:18" ht="12.75">
      <c r="M375" s="206"/>
      <c r="N375" s="206"/>
      <c r="O375" s="206"/>
      <c r="P375" s="206"/>
      <c r="Q375" s="206"/>
      <c r="R375" s="206"/>
    </row>
    <row r="376" spans="13:18" ht="12.75">
      <c r="M376" s="206"/>
      <c r="N376" s="206"/>
      <c r="O376" s="206"/>
      <c r="P376" s="206"/>
      <c r="Q376" s="206"/>
      <c r="R376" s="206"/>
    </row>
    <row r="377" spans="13:18" ht="12.75">
      <c r="M377" s="206"/>
      <c r="N377" s="206"/>
      <c r="O377" s="206"/>
      <c r="P377" s="206"/>
      <c r="Q377" s="206"/>
      <c r="R377" s="206"/>
    </row>
    <row r="378" spans="13:18" ht="12.75">
      <c r="M378" s="206"/>
      <c r="N378" s="206"/>
      <c r="O378" s="206"/>
      <c r="P378" s="206"/>
      <c r="Q378" s="206"/>
      <c r="R378" s="206"/>
    </row>
    <row r="379" spans="13:18" ht="12.75">
      <c r="M379" s="206"/>
      <c r="N379" s="206"/>
      <c r="O379" s="206"/>
      <c r="P379" s="206"/>
      <c r="Q379" s="206"/>
      <c r="R379" s="206"/>
    </row>
    <row r="380" spans="13:18" ht="12.75">
      <c r="M380" s="206"/>
      <c r="N380" s="206"/>
      <c r="O380" s="206"/>
      <c r="P380" s="206"/>
      <c r="Q380" s="206"/>
      <c r="R380" s="206"/>
    </row>
    <row r="381" spans="13:18" ht="12.75">
      <c r="M381" s="206"/>
      <c r="N381" s="206"/>
      <c r="O381" s="206"/>
      <c r="P381" s="206"/>
      <c r="Q381" s="206"/>
      <c r="R381" s="206"/>
    </row>
    <row r="382" spans="13:18" ht="12.75">
      <c r="M382" s="206"/>
      <c r="N382" s="206"/>
      <c r="O382" s="206"/>
      <c r="P382" s="206"/>
      <c r="Q382" s="206"/>
      <c r="R382" s="206"/>
    </row>
    <row r="383" spans="13:18" ht="12.75">
      <c r="M383" s="206"/>
      <c r="N383" s="206"/>
      <c r="O383" s="206"/>
      <c r="P383" s="206"/>
      <c r="Q383" s="206"/>
      <c r="R383" s="206"/>
    </row>
    <row r="384" spans="13:18" ht="12.75">
      <c r="M384" s="206"/>
      <c r="N384" s="206"/>
      <c r="O384" s="206"/>
      <c r="P384" s="206"/>
      <c r="Q384" s="206"/>
      <c r="R384" s="206"/>
    </row>
    <row r="385" spans="13:18" ht="12.75">
      <c r="M385" s="206"/>
      <c r="N385" s="206"/>
      <c r="O385" s="206"/>
      <c r="P385" s="206"/>
      <c r="Q385" s="206"/>
      <c r="R385" s="206"/>
    </row>
    <row r="386" spans="13:18" ht="12.75">
      <c r="M386" s="206"/>
      <c r="N386" s="206"/>
      <c r="O386" s="206"/>
      <c r="P386" s="206"/>
      <c r="Q386" s="206"/>
      <c r="R386" s="206"/>
    </row>
    <row r="387" spans="13:18" ht="12.75">
      <c r="M387" s="206"/>
      <c r="N387" s="206"/>
      <c r="O387" s="206"/>
      <c r="P387" s="206"/>
      <c r="Q387" s="206"/>
      <c r="R387" s="206"/>
    </row>
    <row r="388" spans="13:18" ht="12.75">
      <c r="M388" s="206"/>
      <c r="N388" s="206"/>
      <c r="O388" s="206"/>
      <c r="P388" s="206"/>
      <c r="Q388" s="206"/>
      <c r="R388" s="206"/>
    </row>
    <row r="389" spans="13:18" ht="12.75">
      <c r="M389" s="206"/>
      <c r="N389" s="206"/>
      <c r="O389" s="206"/>
      <c r="P389" s="206"/>
      <c r="Q389" s="206"/>
      <c r="R389" s="206"/>
    </row>
    <row r="390" spans="13:18" ht="12.75">
      <c r="M390" s="206"/>
      <c r="N390" s="206"/>
      <c r="O390" s="206"/>
      <c r="P390" s="206"/>
      <c r="Q390" s="206"/>
      <c r="R390" s="206"/>
    </row>
    <row r="391" spans="13:18" ht="12.75">
      <c r="M391" s="206"/>
      <c r="N391" s="206"/>
      <c r="O391" s="206"/>
      <c r="P391" s="206"/>
      <c r="Q391" s="206"/>
      <c r="R391" s="206"/>
    </row>
    <row r="392" spans="13:18" ht="12.75">
      <c r="M392" s="206"/>
      <c r="N392" s="206"/>
      <c r="O392" s="206"/>
      <c r="P392" s="206"/>
      <c r="Q392" s="206"/>
      <c r="R392" s="206"/>
    </row>
    <row r="393" spans="13:18" ht="12.75">
      <c r="M393" s="206"/>
      <c r="N393" s="206"/>
      <c r="O393" s="206"/>
      <c r="P393" s="206"/>
      <c r="Q393" s="206"/>
      <c r="R393" s="206"/>
    </row>
    <row r="394" spans="13:18" ht="12.75">
      <c r="M394" s="206"/>
      <c r="N394" s="206"/>
      <c r="O394" s="206"/>
      <c r="P394" s="206"/>
      <c r="Q394" s="206"/>
      <c r="R394" s="206"/>
    </row>
    <row r="395" spans="13:18" ht="12.75">
      <c r="M395" s="206"/>
      <c r="N395" s="206"/>
      <c r="O395" s="206"/>
      <c r="P395" s="206"/>
      <c r="Q395" s="206"/>
      <c r="R395" s="206"/>
    </row>
    <row r="396" spans="13:18" ht="12.75">
      <c r="M396" s="206"/>
      <c r="N396" s="206"/>
      <c r="O396" s="206"/>
      <c r="P396" s="206"/>
      <c r="Q396" s="206"/>
      <c r="R396" s="206"/>
    </row>
    <row r="397" spans="13:18" ht="12.75">
      <c r="M397" s="206"/>
      <c r="N397" s="206"/>
      <c r="O397" s="206"/>
      <c r="P397" s="206"/>
      <c r="Q397" s="206"/>
      <c r="R397" s="206"/>
    </row>
    <row r="398" spans="13:18" ht="12.75">
      <c r="M398" s="206"/>
      <c r="N398" s="206"/>
      <c r="O398" s="206"/>
      <c r="P398" s="206"/>
      <c r="Q398" s="206"/>
      <c r="R398" s="206"/>
    </row>
    <row r="399" spans="13:18" ht="12.75">
      <c r="M399" s="206"/>
      <c r="N399" s="206"/>
      <c r="O399" s="206"/>
      <c r="P399" s="206"/>
      <c r="Q399" s="206"/>
      <c r="R399" s="206"/>
    </row>
    <row r="400" spans="13:18" ht="12.75">
      <c r="M400" s="206"/>
      <c r="N400" s="206"/>
      <c r="O400" s="206"/>
      <c r="P400" s="206"/>
      <c r="Q400" s="206"/>
      <c r="R400" s="206"/>
    </row>
    <row r="401" spans="13:18" ht="12.75">
      <c r="M401" s="206"/>
      <c r="N401" s="206"/>
      <c r="O401" s="206"/>
      <c r="P401" s="206"/>
      <c r="Q401" s="206"/>
      <c r="R401" s="206"/>
    </row>
    <row r="402" spans="13:18" ht="12.75">
      <c r="M402" s="206"/>
      <c r="N402" s="206"/>
      <c r="O402" s="206"/>
      <c r="P402" s="206"/>
      <c r="Q402" s="206"/>
      <c r="R402" s="206"/>
    </row>
    <row r="403" spans="13:18" ht="12.75">
      <c r="M403" s="206"/>
      <c r="N403" s="206"/>
      <c r="O403" s="206"/>
      <c r="P403" s="206"/>
      <c r="Q403" s="206"/>
      <c r="R403" s="206"/>
    </row>
    <row r="404" spans="13:18" ht="12.75">
      <c r="M404" s="206"/>
      <c r="N404" s="206"/>
      <c r="O404" s="206"/>
      <c r="P404" s="206"/>
      <c r="Q404" s="206"/>
      <c r="R404" s="206"/>
    </row>
    <row r="405" spans="13:18" ht="12.75">
      <c r="M405" s="206"/>
      <c r="N405" s="206"/>
      <c r="O405" s="206"/>
      <c r="P405" s="206"/>
      <c r="Q405" s="206"/>
      <c r="R405" s="206"/>
    </row>
    <row r="406" spans="13:18" ht="12.75">
      <c r="M406" s="206"/>
      <c r="N406" s="206"/>
      <c r="O406" s="206"/>
      <c r="P406" s="206"/>
      <c r="Q406" s="206"/>
      <c r="R406" s="206"/>
    </row>
    <row r="407" spans="13:18" ht="12.75">
      <c r="M407" s="206"/>
      <c r="N407" s="206"/>
      <c r="O407" s="206"/>
      <c r="P407" s="206"/>
      <c r="Q407" s="206"/>
      <c r="R407" s="206"/>
    </row>
    <row r="408" spans="13:18" ht="12.75">
      <c r="M408" s="206"/>
      <c r="N408" s="206"/>
      <c r="O408" s="206"/>
      <c r="P408" s="206"/>
      <c r="Q408" s="206"/>
      <c r="R408" s="206"/>
    </row>
    <row r="409" spans="13:18" ht="12.75">
      <c r="M409" s="206"/>
      <c r="N409" s="206"/>
      <c r="O409" s="206"/>
      <c r="P409" s="206"/>
      <c r="Q409" s="206"/>
      <c r="R409" s="206"/>
    </row>
    <row r="410" spans="13:18" ht="12.75">
      <c r="M410" s="206"/>
      <c r="N410" s="206"/>
      <c r="O410" s="206"/>
      <c r="P410" s="206"/>
      <c r="Q410" s="206"/>
      <c r="R410" s="206"/>
    </row>
    <row r="411" spans="13:18" ht="12.75">
      <c r="M411" s="206"/>
      <c r="N411" s="206"/>
      <c r="O411" s="206"/>
      <c r="P411" s="206"/>
      <c r="Q411" s="206"/>
      <c r="R411" s="206"/>
    </row>
    <row r="412" spans="13:18" ht="12.75">
      <c r="M412" s="206"/>
      <c r="N412" s="206"/>
      <c r="O412" s="206"/>
      <c r="P412" s="206"/>
      <c r="Q412" s="206"/>
      <c r="R412" s="206"/>
    </row>
    <row r="413" spans="13:18" ht="12.75">
      <c r="M413" s="206"/>
      <c r="N413" s="206"/>
      <c r="O413" s="206"/>
      <c r="P413" s="206"/>
      <c r="Q413" s="206"/>
      <c r="R413" s="206"/>
    </row>
    <row r="414" spans="13:18" ht="12.75">
      <c r="M414" s="206"/>
      <c r="N414" s="206"/>
      <c r="O414" s="206"/>
      <c r="P414" s="206"/>
      <c r="Q414" s="206"/>
      <c r="R414" s="206"/>
    </row>
    <row r="415" spans="13:18" ht="12.75">
      <c r="M415" s="206"/>
      <c r="N415" s="206"/>
      <c r="O415" s="206"/>
      <c r="P415" s="206"/>
      <c r="Q415" s="206"/>
      <c r="R415" s="206"/>
    </row>
    <row r="416" spans="13:18" ht="12.75">
      <c r="M416" s="206"/>
      <c r="N416" s="206"/>
      <c r="O416" s="206"/>
      <c r="P416" s="206"/>
      <c r="Q416" s="206"/>
      <c r="R416" s="206"/>
    </row>
    <row r="417" spans="13:18" ht="12.75">
      <c r="M417" s="206"/>
      <c r="N417" s="206"/>
      <c r="O417" s="206"/>
      <c r="P417" s="206"/>
      <c r="Q417" s="206"/>
      <c r="R417" s="206"/>
    </row>
    <row r="418" spans="13:18" ht="12.75">
      <c r="M418" s="206"/>
      <c r="N418" s="206"/>
      <c r="O418" s="206"/>
      <c r="P418" s="206"/>
      <c r="Q418" s="206"/>
      <c r="R418" s="206"/>
    </row>
    <row r="419" spans="13:18" ht="12.75">
      <c r="M419" s="206"/>
      <c r="N419" s="206"/>
      <c r="O419" s="206"/>
      <c r="P419" s="206"/>
      <c r="Q419" s="206"/>
      <c r="R419" s="206"/>
    </row>
    <row r="420" spans="13:18" ht="12.75">
      <c r="M420" s="206"/>
      <c r="N420" s="206"/>
      <c r="O420" s="206"/>
      <c r="P420" s="206"/>
      <c r="Q420" s="206"/>
      <c r="R420" s="206"/>
    </row>
    <row r="421" spans="13:18" ht="12.75">
      <c r="M421" s="206"/>
      <c r="N421" s="206"/>
      <c r="O421" s="206"/>
      <c r="P421" s="206"/>
      <c r="Q421" s="206"/>
      <c r="R421" s="206"/>
    </row>
    <row r="422" spans="13:18" ht="12.75">
      <c r="M422" s="206"/>
      <c r="N422" s="206"/>
      <c r="O422" s="206"/>
      <c r="P422" s="206"/>
      <c r="Q422" s="206"/>
      <c r="R422" s="206"/>
    </row>
    <row r="423" spans="13:18" ht="12.75">
      <c r="M423" s="206"/>
      <c r="N423" s="206"/>
      <c r="O423" s="206"/>
      <c r="P423" s="206"/>
      <c r="Q423" s="206"/>
      <c r="R423" s="206"/>
    </row>
    <row r="424" spans="13:18" ht="12.75">
      <c r="M424" s="206"/>
      <c r="N424" s="206"/>
      <c r="O424" s="206"/>
      <c r="P424" s="206"/>
      <c r="Q424" s="206"/>
      <c r="R424" s="206"/>
    </row>
    <row r="425" spans="13:18" ht="12.75">
      <c r="M425" s="206"/>
      <c r="N425" s="206"/>
      <c r="O425" s="206"/>
      <c r="P425" s="206"/>
      <c r="Q425" s="206"/>
      <c r="R425" s="206"/>
    </row>
    <row r="426" spans="13:18" ht="12.75">
      <c r="M426" s="206"/>
      <c r="N426" s="206"/>
      <c r="O426" s="206"/>
      <c r="P426" s="206"/>
      <c r="Q426" s="206"/>
      <c r="R426" s="206"/>
    </row>
    <row r="427" spans="13:18" ht="12.75">
      <c r="M427" s="206"/>
      <c r="N427" s="206"/>
      <c r="O427" s="206"/>
      <c r="P427" s="206"/>
      <c r="Q427" s="206"/>
      <c r="R427" s="206"/>
    </row>
    <row r="428" spans="13:18" ht="12.75">
      <c r="M428" s="206"/>
      <c r="N428" s="206"/>
      <c r="O428" s="206"/>
      <c r="P428" s="206"/>
      <c r="Q428" s="206"/>
      <c r="R428" s="206"/>
    </row>
    <row r="429" spans="13:18" ht="12.75">
      <c r="M429" s="206"/>
      <c r="N429" s="206"/>
      <c r="O429" s="206"/>
      <c r="P429" s="206"/>
      <c r="Q429" s="206"/>
      <c r="R429" s="206"/>
    </row>
    <row r="430" spans="13:18" ht="12.75">
      <c r="M430" s="206"/>
      <c r="N430" s="206"/>
      <c r="O430" s="206"/>
      <c r="P430" s="206"/>
      <c r="Q430" s="206"/>
      <c r="R430" s="206"/>
    </row>
    <row r="431" spans="13:18" ht="12.75">
      <c r="M431" s="206"/>
      <c r="N431" s="206"/>
      <c r="O431" s="206"/>
      <c r="P431" s="206"/>
      <c r="Q431" s="206"/>
      <c r="R431" s="206"/>
    </row>
    <row r="432" spans="13:18" ht="12.75">
      <c r="M432" s="206"/>
      <c r="N432" s="206"/>
      <c r="O432" s="206"/>
      <c r="P432" s="206"/>
      <c r="Q432" s="206"/>
      <c r="R432" s="206"/>
    </row>
    <row r="433" spans="13:18" ht="12.75">
      <c r="M433" s="206"/>
      <c r="N433" s="206"/>
      <c r="O433" s="206"/>
      <c r="P433" s="206"/>
      <c r="Q433" s="206"/>
      <c r="R433" s="206"/>
    </row>
    <row r="434" spans="13:18" ht="12.75">
      <c r="M434" s="206"/>
      <c r="N434" s="206"/>
      <c r="O434" s="206"/>
      <c r="P434" s="206"/>
      <c r="Q434" s="206"/>
      <c r="R434" s="206"/>
    </row>
    <row r="435" spans="13:18" ht="12.75">
      <c r="M435" s="206"/>
      <c r="N435" s="206"/>
      <c r="O435" s="206"/>
      <c r="P435" s="206"/>
      <c r="Q435" s="206"/>
      <c r="R435" s="206"/>
    </row>
    <row r="436" spans="13:18" ht="12.75">
      <c r="M436" s="206"/>
      <c r="N436" s="206"/>
      <c r="O436" s="206"/>
      <c r="P436" s="206"/>
      <c r="Q436" s="206"/>
      <c r="R436" s="206"/>
    </row>
    <row r="437" spans="13:18" ht="12.75">
      <c r="M437" s="206"/>
      <c r="N437" s="206"/>
      <c r="O437" s="206"/>
      <c r="P437" s="206"/>
      <c r="Q437" s="206"/>
      <c r="R437" s="206"/>
    </row>
    <row r="438" spans="13:18" ht="12.75">
      <c r="M438" s="206"/>
      <c r="N438" s="206"/>
      <c r="O438" s="206"/>
      <c r="P438" s="206"/>
      <c r="Q438" s="206"/>
      <c r="R438" s="206"/>
    </row>
    <row r="439" spans="13:18" ht="12.75">
      <c r="M439" s="206"/>
      <c r="N439" s="206"/>
      <c r="O439" s="206"/>
      <c r="P439" s="206"/>
      <c r="Q439" s="206"/>
      <c r="R439" s="206"/>
    </row>
    <row r="440" spans="13:18" ht="12.75">
      <c r="M440" s="206"/>
      <c r="N440" s="206"/>
      <c r="O440" s="206"/>
      <c r="P440" s="206"/>
      <c r="Q440" s="206"/>
      <c r="R440" s="206"/>
    </row>
    <row r="441" spans="13:18" ht="12.75">
      <c r="M441" s="206"/>
      <c r="N441" s="206"/>
      <c r="O441" s="206"/>
      <c r="P441" s="206"/>
      <c r="Q441" s="206"/>
      <c r="R441" s="206"/>
    </row>
    <row r="442" spans="13:18" ht="12.75">
      <c r="M442" s="206"/>
      <c r="N442" s="206"/>
      <c r="O442" s="206"/>
      <c r="P442" s="206"/>
      <c r="Q442" s="206"/>
      <c r="R442" s="206"/>
    </row>
    <row r="443" spans="13:18" ht="12.75">
      <c r="M443" s="206"/>
      <c r="N443" s="206"/>
      <c r="O443" s="206"/>
      <c r="P443" s="206"/>
      <c r="Q443" s="206"/>
      <c r="R443" s="206"/>
    </row>
    <row r="444" spans="13:18" ht="12.75">
      <c r="M444" s="206"/>
      <c r="N444" s="206"/>
      <c r="O444" s="206"/>
      <c r="P444" s="206"/>
      <c r="Q444" s="206"/>
      <c r="R444" s="206"/>
    </row>
    <row r="445" spans="13:18" ht="12.75">
      <c r="M445" s="206"/>
      <c r="N445" s="206"/>
      <c r="O445" s="206"/>
      <c r="P445" s="206"/>
      <c r="Q445" s="206"/>
      <c r="R445" s="206"/>
    </row>
    <row r="446" spans="13:18" ht="12.75">
      <c r="M446" s="206"/>
      <c r="N446" s="206"/>
      <c r="O446" s="206"/>
      <c r="P446" s="206"/>
      <c r="Q446" s="206"/>
      <c r="R446" s="206"/>
    </row>
    <row r="447" spans="13:18" ht="12.75">
      <c r="M447" s="206"/>
      <c r="N447" s="206"/>
      <c r="O447" s="206"/>
      <c r="P447" s="206"/>
      <c r="Q447" s="206"/>
      <c r="R447" s="206"/>
    </row>
    <row r="448" spans="13:18" ht="12.75">
      <c r="M448" s="206"/>
      <c r="N448" s="206"/>
      <c r="O448" s="206"/>
      <c r="P448" s="206"/>
      <c r="Q448" s="206"/>
      <c r="R448" s="206"/>
    </row>
    <row r="449" spans="13:18" ht="12.75">
      <c r="M449" s="206"/>
      <c r="N449" s="206"/>
      <c r="O449" s="206"/>
      <c r="P449" s="206"/>
      <c r="Q449" s="206"/>
      <c r="R449" s="206"/>
    </row>
    <row r="450" spans="13:18" ht="12.75">
      <c r="M450" s="206"/>
      <c r="N450" s="206"/>
      <c r="O450" s="206"/>
      <c r="P450" s="206"/>
      <c r="Q450" s="206"/>
      <c r="R450" s="206"/>
    </row>
    <row r="451" spans="13:18" ht="12.75">
      <c r="M451" s="206"/>
      <c r="N451" s="206"/>
      <c r="O451" s="206"/>
      <c r="P451" s="206"/>
      <c r="Q451" s="206"/>
      <c r="R451" s="206"/>
    </row>
    <row r="452" spans="13:18" ht="12.75">
      <c r="M452" s="206"/>
      <c r="N452" s="206"/>
      <c r="O452" s="206"/>
      <c r="P452" s="206"/>
      <c r="Q452" s="206"/>
      <c r="R452" s="206"/>
    </row>
    <row r="453" spans="13:18" ht="12.75">
      <c r="M453" s="206"/>
      <c r="N453" s="206"/>
      <c r="O453" s="206"/>
      <c r="P453" s="206"/>
      <c r="Q453" s="206"/>
      <c r="R453" s="206"/>
    </row>
    <row r="454" spans="13:18" ht="12.75">
      <c r="M454" s="206"/>
      <c r="N454" s="206"/>
      <c r="O454" s="206"/>
      <c r="P454" s="206"/>
      <c r="Q454" s="206"/>
      <c r="R454" s="206"/>
    </row>
    <row r="455" spans="13:18" ht="12.75">
      <c r="M455" s="206"/>
      <c r="N455" s="206"/>
      <c r="O455" s="206"/>
      <c r="P455" s="206"/>
      <c r="Q455" s="206"/>
      <c r="R455" s="206"/>
    </row>
    <row r="456" spans="13:18" ht="12.75">
      <c r="M456" s="206"/>
      <c r="N456" s="206"/>
      <c r="O456" s="206"/>
      <c r="P456" s="206"/>
      <c r="Q456" s="206"/>
      <c r="R456" s="206"/>
    </row>
    <row r="457" spans="13:18" ht="12.75">
      <c r="M457" s="206"/>
      <c r="N457" s="206"/>
      <c r="O457" s="206"/>
      <c r="P457" s="206"/>
      <c r="Q457" s="206"/>
      <c r="R457" s="206"/>
    </row>
    <row r="458" spans="13:18" ht="12.75">
      <c r="M458" s="206"/>
      <c r="N458" s="206"/>
      <c r="O458" s="206"/>
      <c r="P458" s="206"/>
      <c r="Q458" s="206"/>
      <c r="R458" s="206"/>
    </row>
    <row r="459" spans="13:18" ht="12.75">
      <c r="M459" s="206"/>
      <c r="N459" s="206"/>
      <c r="O459" s="206"/>
      <c r="P459" s="206"/>
      <c r="Q459" s="206"/>
      <c r="R459" s="206"/>
    </row>
    <row r="460" spans="13:18" ht="12.75">
      <c r="M460" s="206"/>
      <c r="N460" s="206"/>
      <c r="O460" s="206"/>
      <c r="P460" s="206"/>
      <c r="Q460" s="206"/>
      <c r="R460" s="206"/>
    </row>
    <row r="461" spans="13:18" ht="12.75">
      <c r="M461" s="206"/>
      <c r="N461" s="206"/>
      <c r="O461" s="206"/>
      <c r="P461" s="206"/>
      <c r="Q461" s="206"/>
      <c r="R461" s="206"/>
    </row>
    <row r="462" spans="13:18" ht="12.75">
      <c r="M462" s="206"/>
      <c r="N462" s="206"/>
      <c r="O462" s="206"/>
      <c r="P462" s="206"/>
      <c r="Q462" s="206"/>
      <c r="R462" s="206"/>
    </row>
    <row r="463" spans="13:18" ht="12.75">
      <c r="M463" s="206"/>
      <c r="N463" s="206"/>
      <c r="O463" s="206"/>
      <c r="P463" s="206"/>
      <c r="Q463" s="206"/>
      <c r="R463" s="206"/>
    </row>
    <row r="464" spans="13:18" ht="12.75">
      <c r="M464" s="206"/>
      <c r="N464" s="206"/>
      <c r="O464" s="206"/>
      <c r="P464" s="206"/>
      <c r="Q464" s="206"/>
      <c r="R464" s="206"/>
    </row>
    <row r="465" spans="13:18" ht="12.75">
      <c r="M465" s="206"/>
      <c r="N465" s="206"/>
      <c r="O465" s="206"/>
      <c r="P465" s="206"/>
      <c r="Q465" s="206"/>
      <c r="R465" s="206"/>
    </row>
    <row r="466" spans="13:18" ht="12.75">
      <c r="M466" s="206"/>
      <c r="N466" s="206"/>
      <c r="O466" s="206"/>
      <c r="P466" s="206"/>
      <c r="Q466" s="206"/>
      <c r="R466" s="206"/>
    </row>
    <row r="467" spans="13:18" ht="12.75">
      <c r="M467" s="206"/>
      <c r="N467" s="206"/>
      <c r="O467" s="206"/>
      <c r="P467" s="206"/>
      <c r="Q467" s="206"/>
      <c r="R467" s="206"/>
    </row>
    <row r="468" spans="13:18" ht="12.75">
      <c r="M468" s="206"/>
      <c r="N468" s="206"/>
      <c r="O468" s="206"/>
      <c r="P468" s="206"/>
      <c r="Q468" s="206"/>
      <c r="R468" s="206"/>
    </row>
    <row r="469" spans="13:18" ht="12.75">
      <c r="M469" s="206"/>
      <c r="N469" s="206"/>
      <c r="O469" s="206"/>
      <c r="P469" s="206"/>
      <c r="Q469" s="206"/>
      <c r="R469" s="206"/>
    </row>
    <row r="470" spans="13:18" ht="12.75">
      <c r="M470" s="206"/>
      <c r="N470" s="206"/>
      <c r="O470" s="206"/>
      <c r="P470" s="206"/>
      <c r="Q470" s="206"/>
      <c r="R470" s="206"/>
    </row>
    <row r="471" spans="13:18" ht="12.75">
      <c r="M471" s="206"/>
      <c r="N471" s="206"/>
      <c r="O471" s="206"/>
      <c r="P471" s="206"/>
      <c r="Q471" s="206"/>
      <c r="R471" s="206"/>
    </row>
    <row r="472" spans="13:18" ht="12.75">
      <c r="M472" s="206"/>
      <c r="N472" s="206"/>
      <c r="O472" s="206"/>
      <c r="P472" s="206"/>
      <c r="Q472" s="206"/>
      <c r="R472" s="206"/>
    </row>
    <row r="473" spans="13:18" ht="12.75">
      <c r="M473" s="206"/>
      <c r="N473" s="206"/>
      <c r="O473" s="206"/>
      <c r="P473" s="206"/>
      <c r="Q473" s="206"/>
      <c r="R473" s="206"/>
    </row>
    <row r="474" spans="13:18" ht="12.75">
      <c r="M474" s="206"/>
      <c r="N474" s="206"/>
      <c r="O474" s="206"/>
      <c r="P474" s="206"/>
      <c r="Q474" s="206"/>
      <c r="R474" s="206"/>
    </row>
    <row r="475" spans="13:18" ht="12.75">
      <c r="M475" s="206"/>
      <c r="N475" s="206"/>
      <c r="O475" s="206"/>
      <c r="P475" s="206"/>
      <c r="Q475" s="206"/>
      <c r="R475" s="206"/>
    </row>
    <row r="476" spans="13:18" ht="12.75">
      <c r="M476" s="206"/>
      <c r="N476" s="206"/>
      <c r="O476" s="206"/>
      <c r="P476" s="206"/>
      <c r="Q476" s="206"/>
      <c r="R476" s="206"/>
    </row>
    <row r="477" spans="13:18" ht="12.75">
      <c r="M477" s="206"/>
      <c r="N477" s="206"/>
      <c r="O477" s="206"/>
      <c r="P477" s="206"/>
      <c r="Q477" s="206"/>
      <c r="R477" s="206"/>
    </row>
    <row r="478" spans="13:18" ht="12.75">
      <c r="M478" s="206"/>
      <c r="N478" s="206"/>
      <c r="O478" s="206"/>
      <c r="P478" s="206"/>
      <c r="Q478" s="206"/>
      <c r="R478" s="206"/>
    </row>
    <row r="479" spans="13:18" ht="12.75">
      <c r="M479" s="206"/>
      <c r="N479" s="206"/>
      <c r="O479" s="206"/>
      <c r="P479" s="206"/>
      <c r="Q479" s="206"/>
      <c r="R479" s="206"/>
    </row>
    <row r="480" spans="13:18" ht="12.75">
      <c r="M480" s="206"/>
      <c r="N480" s="206"/>
      <c r="O480" s="206"/>
      <c r="P480" s="206"/>
      <c r="Q480" s="206"/>
      <c r="R480" s="206"/>
    </row>
    <row r="481" spans="13:18" ht="12.75">
      <c r="M481" s="206"/>
      <c r="N481" s="206"/>
      <c r="O481" s="206"/>
      <c r="P481" s="206"/>
      <c r="Q481" s="206"/>
      <c r="R481" s="206"/>
    </row>
    <row r="482" spans="13:18" ht="12.75">
      <c r="M482" s="206"/>
      <c r="N482" s="206"/>
      <c r="O482" s="206"/>
      <c r="P482" s="206"/>
      <c r="Q482" s="206"/>
      <c r="R482" s="206"/>
    </row>
    <row r="483" spans="13:18" ht="12.75">
      <c r="M483" s="206"/>
      <c r="N483" s="206"/>
      <c r="O483" s="206"/>
      <c r="P483" s="206"/>
      <c r="Q483" s="206"/>
      <c r="R483" s="206"/>
    </row>
    <row r="484" spans="13:18" ht="12.75">
      <c r="M484" s="206"/>
      <c r="N484" s="206"/>
      <c r="O484" s="206"/>
      <c r="P484" s="206"/>
      <c r="Q484" s="206"/>
      <c r="R484" s="206"/>
    </row>
    <row r="485" spans="13:18" ht="12.75">
      <c r="M485" s="206"/>
      <c r="N485" s="206"/>
      <c r="O485" s="206"/>
      <c r="P485" s="206"/>
      <c r="Q485" s="206"/>
      <c r="R485" s="206"/>
    </row>
    <row r="486" spans="13:18" ht="12.75">
      <c r="M486" s="206"/>
      <c r="N486" s="206"/>
      <c r="O486" s="206"/>
      <c r="P486" s="206"/>
      <c r="Q486" s="206"/>
      <c r="R486" s="206"/>
    </row>
    <row r="487" spans="13:18" ht="12.75">
      <c r="M487" s="206"/>
      <c r="N487" s="206"/>
      <c r="O487" s="206"/>
      <c r="P487" s="206"/>
      <c r="Q487" s="206"/>
      <c r="R487" s="206"/>
    </row>
    <row r="488" spans="13:18" ht="12.75">
      <c r="M488" s="206"/>
      <c r="N488" s="206"/>
      <c r="O488" s="206"/>
      <c r="P488" s="206"/>
      <c r="Q488" s="206"/>
      <c r="R488" s="206"/>
    </row>
    <row r="489" spans="13:18" ht="12.75">
      <c r="M489" s="206"/>
      <c r="N489" s="206"/>
      <c r="O489" s="206"/>
      <c r="P489" s="206"/>
      <c r="Q489" s="206"/>
      <c r="R489" s="206"/>
    </row>
    <row r="490" spans="13:18" ht="12.75">
      <c r="M490" s="206"/>
      <c r="N490" s="206"/>
      <c r="O490" s="206"/>
      <c r="P490" s="206"/>
      <c r="Q490" s="206"/>
      <c r="R490" s="206"/>
    </row>
    <row r="491" spans="13:18" ht="12.75">
      <c r="M491" s="206"/>
      <c r="N491" s="206"/>
      <c r="O491" s="206"/>
      <c r="P491" s="206"/>
      <c r="Q491" s="206"/>
      <c r="R491" s="206"/>
    </row>
    <row r="492" spans="13:18" ht="12.75">
      <c r="M492" s="206"/>
      <c r="N492" s="206"/>
      <c r="O492" s="206"/>
      <c r="P492" s="206"/>
      <c r="Q492" s="206"/>
      <c r="R492" s="206"/>
    </row>
    <row r="493" spans="13:18" ht="12.75">
      <c r="M493" s="206"/>
      <c r="N493" s="206"/>
      <c r="O493" s="206"/>
      <c r="P493" s="206"/>
      <c r="Q493" s="206"/>
      <c r="R493" s="206"/>
    </row>
    <row r="494" spans="13:18" ht="12.75">
      <c r="M494" s="206"/>
      <c r="N494" s="206"/>
      <c r="O494" s="206"/>
      <c r="P494" s="206"/>
      <c r="Q494" s="206"/>
      <c r="R494" s="206"/>
    </row>
    <row r="495" spans="13:18" ht="12.75">
      <c r="M495" s="206"/>
      <c r="N495" s="206"/>
      <c r="O495" s="206"/>
      <c r="P495" s="206"/>
      <c r="Q495" s="206"/>
      <c r="R495" s="206"/>
    </row>
    <row r="496" spans="13:18" ht="12.75">
      <c r="M496" s="206"/>
      <c r="N496" s="206"/>
      <c r="O496" s="206"/>
      <c r="P496" s="206"/>
      <c r="Q496" s="206"/>
      <c r="R496" s="206"/>
    </row>
    <row r="497" spans="13:18" ht="12.75">
      <c r="M497" s="206"/>
      <c r="N497" s="206"/>
      <c r="O497" s="206"/>
      <c r="P497" s="206"/>
      <c r="Q497" s="206"/>
      <c r="R497" s="206"/>
    </row>
    <row r="498" spans="13:18" ht="12.75">
      <c r="M498" s="206"/>
      <c r="N498" s="206"/>
      <c r="O498" s="206"/>
      <c r="P498" s="206"/>
      <c r="Q498" s="206"/>
      <c r="R498" s="206"/>
    </row>
  </sheetData>
  <sheetProtection password="DA6F" sheet="1" selectLockedCells="1"/>
  <mergeCells count="68">
    <mergeCell ref="B185:C185"/>
    <mergeCell ref="B133:C133"/>
    <mergeCell ref="B137:C137"/>
    <mergeCell ref="B139:C139"/>
    <mergeCell ref="B65:C65"/>
    <mergeCell ref="B93:C93"/>
    <mergeCell ref="B122:C122"/>
    <mergeCell ref="B183:C183"/>
    <mergeCell ref="B91:C91"/>
    <mergeCell ref="B182:C182"/>
    <mergeCell ref="B92:C92"/>
    <mergeCell ref="B127:C127"/>
    <mergeCell ref="B171:C171"/>
    <mergeCell ref="B172:C172"/>
    <mergeCell ref="B173:C173"/>
    <mergeCell ref="B66:C66"/>
    <mergeCell ref="B120:C120"/>
    <mergeCell ref="B123:C123"/>
    <mergeCell ref="B153:C153"/>
    <mergeCell ref="B141:C141"/>
    <mergeCell ref="B24:C24"/>
    <mergeCell ref="B28:C28"/>
    <mergeCell ref="B22:C22"/>
    <mergeCell ref="B15:C15"/>
    <mergeCell ref="B16:C16"/>
    <mergeCell ref="B20:C20"/>
    <mergeCell ref="B21:C21"/>
    <mergeCell ref="B23:C23"/>
    <mergeCell ref="B26:C26"/>
    <mergeCell ref="B27:C27"/>
    <mergeCell ref="B29:C29"/>
    <mergeCell ref="B35:C35"/>
    <mergeCell ref="B34:C34"/>
    <mergeCell ref="B50:C50"/>
    <mergeCell ref="B87:C87"/>
    <mergeCell ref="B25:C25"/>
    <mergeCell ref="B59:C59"/>
    <mergeCell ref="B60:C60"/>
    <mergeCell ref="A10:E10"/>
    <mergeCell ref="B163:C163"/>
    <mergeCell ref="B164:C164"/>
    <mergeCell ref="B124:C124"/>
    <mergeCell ref="B96:C96"/>
    <mergeCell ref="B18:C18"/>
    <mergeCell ref="B19:C19"/>
    <mergeCell ref="B100:C100"/>
    <mergeCell ref="B103:C103"/>
    <mergeCell ref="B130:C130"/>
    <mergeCell ref="B147:C147"/>
    <mergeCell ref="B188:C188"/>
    <mergeCell ref="B155:C155"/>
    <mergeCell ref="B157:C157"/>
    <mergeCell ref="B98:C98"/>
    <mergeCell ref="B184:C184"/>
    <mergeCell ref="B143:C143"/>
    <mergeCell ref="B145:C145"/>
    <mergeCell ref="B107:C107"/>
    <mergeCell ref="B131:C131"/>
    <mergeCell ref="A9:I9"/>
    <mergeCell ref="M159:N159"/>
    <mergeCell ref="O159:P159"/>
    <mergeCell ref="B126:C126"/>
    <mergeCell ref="E159:F159"/>
    <mergeCell ref="G159:H159"/>
    <mergeCell ref="I159:J159"/>
    <mergeCell ref="K159:L159"/>
    <mergeCell ref="B152:C152"/>
    <mergeCell ref="B135:C135"/>
  </mergeCells>
  <dataValidations count="4">
    <dataValidation type="list" allowBlank="1" showInputMessage="1" showErrorMessage="1" error="Choix impossible&#10;" sqref="D159">
      <formula1>$D$3:$D$5</formula1>
    </dataValidation>
    <dataValidation type="list" allowBlank="1" showInputMessage="1" showErrorMessage="1" sqref="D59:D66 D34:D54 D68:D82">
      <formula1>"Oui,Non"</formula1>
    </dataValidation>
    <dataValidation type="list" allowBlank="1" showInputMessage="1" showErrorMessage="1" sqref="D120:D147 D163:D166 D171:D176 D87:D115 D152:D158 D181:D185">
      <formula1>$D$3:$D$4</formula1>
    </dataValidation>
    <dataValidation type="list" allowBlank="1" showInputMessage="1" showErrorMessage="1" sqref="D15:D29">
      <formula1>$B$203:$B$204</formula1>
    </dataValidation>
  </dataValidations>
  <printOptions/>
  <pageMargins left="0.35433070866141736" right="0.7086614173228347" top="0.7480314960629921" bottom="0.7480314960629921" header="0.31496062992125984" footer="0.31496062992125984"/>
  <pageSetup horizontalDpi="600" verticalDpi="600" orientation="landscape" paperSize="9" scale="80" r:id="rId4"/>
  <drawing r:id="rId3"/>
  <legacyDrawing r:id="rId2"/>
</worksheet>
</file>

<file path=xl/worksheets/sheet5.xml><?xml version="1.0" encoding="utf-8"?>
<worksheet xmlns="http://schemas.openxmlformats.org/spreadsheetml/2006/main" xmlns:r="http://schemas.openxmlformats.org/officeDocument/2006/relationships">
  <dimension ref="A1:P87"/>
  <sheetViews>
    <sheetView showRowColHeaders="0" zoomScale="85" zoomScaleNormal="85" zoomScalePageLayoutView="0" workbookViewId="0" topLeftCell="A13">
      <selection activeCell="B50" sqref="B50"/>
    </sheetView>
  </sheetViews>
  <sheetFormatPr defaultColWidth="11.421875" defaultRowHeight="12.75"/>
  <cols>
    <col min="1" max="1" width="89.28125" style="28" customWidth="1"/>
    <col min="2" max="2" width="32.140625" style="28" customWidth="1"/>
    <col min="3" max="3" width="9.00390625" style="28" customWidth="1"/>
    <col min="4" max="16384" width="11.421875" style="28" customWidth="1"/>
  </cols>
  <sheetData>
    <row r="1" spans="1:13" ht="12.75">
      <c r="A1" s="348"/>
      <c r="B1" s="348"/>
      <c r="C1" s="348"/>
      <c r="D1" s="348"/>
      <c r="E1" s="348"/>
      <c r="F1" s="348"/>
      <c r="G1" s="348"/>
      <c r="H1" s="348"/>
      <c r="I1" s="348"/>
      <c r="J1" s="348"/>
      <c r="K1" s="348"/>
      <c r="L1" s="348"/>
      <c r="M1" s="348"/>
    </row>
    <row r="2" spans="1:13" ht="12.75">
      <c r="A2" s="348"/>
      <c r="B2" s="348"/>
      <c r="C2" s="348"/>
      <c r="D2" s="348"/>
      <c r="E2" s="348"/>
      <c r="F2" s="348"/>
      <c r="G2" s="348"/>
      <c r="H2" s="348"/>
      <c r="I2" s="348"/>
      <c r="J2" s="348"/>
      <c r="K2" s="348"/>
      <c r="L2" s="348"/>
      <c r="M2" s="348"/>
    </row>
    <row r="3" spans="1:13" ht="12.75">
      <c r="A3" s="348"/>
      <c r="B3" s="348"/>
      <c r="C3" s="348"/>
      <c r="D3" s="348"/>
      <c r="E3" s="348"/>
      <c r="F3" s="348"/>
      <c r="G3" s="348"/>
      <c r="H3" s="348"/>
      <c r="I3" s="348"/>
      <c r="J3" s="348"/>
      <c r="K3" s="348"/>
      <c r="L3" s="348"/>
      <c r="M3" s="348"/>
    </row>
    <row r="4" spans="1:13" ht="12.75">
      <c r="A4" s="348"/>
      <c r="B4" s="348"/>
      <c r="C4" s="348"/>
      <c r="D4" s="348"/>
      <c r="E4" s="348"/>
      <c r="F4" s="348"/>
      <c r="G4" s="348"/>
      <c r="H4" s="348"/>
      <c r="I4" s="348"/>
      <c r="J4" s="348"/>
      <c r="K4" s="348"/>
      <c r="L4" s="348"/>
      <c r="M4" s="348"/>
    </row>
    <row r="5" spans="1:13" ht="12.75">
      <c r="A5" s="348"/>
      <c r="B5" s="348"/>
      <c r="C5" s="348"/>
      <c r="D5" s="348"/>
      <c r="E5" s="348"/>
      <c r="F5" s="348"/>
      <c r="G5" s="348"/>
      <c r="H5" s="348"/>
      <c r="I5" s="348"/>
      <c r="J5" s="348"/>
      <c r="K5" s="348"/>
      <c r="L5" s="348"/>
      <c r="M5" s="348"/>
    </row>
    <row r="6" spans="1:13" ht="13.5" customHeight="1">
      <c r="A6" s="348"/>
      <c r="B6" s="348"/>
      <c r="C6" s="348"/>
      <c r="D6" s="348"/>
      <c r="E6" s="348"/>
      <c r="F6" s="348"/>
      <c r="G6" s="348"/>
      <c r="H6" s="348"/>
      <c r="I6" s="348"/>
      <c r="J6" s="348"/>
      <c r="K6" s="348"/>
      <c r="L6" s="348"/>
      <c r="M6" s="348"/>
    </row>
    <row r="7" spans="1:13" ht="14.25" customHeight="1">
      <c r="A7" s="348"/>
      <c r="B7" s="348"/>
      <c r="C7" s="348"/>
      <c r="D7" s="348"/>
      <c r="E7" s="348"/>
      <c r="F7" s="348"/>
      <c r="G7" s="348"/>
      <c r="H7" s="348"/>
      <c r="I7" s="348"/>
      <c r="J7" s="348"/>
      <c r="K7" s="348"/>
      <c r="L7" s="348"/>
      <c r="M7" s="348"/>
    </row>
    <row r="8" spans="1:13" ht="17.25" customHeight="1">
      <c r="A8" s="348"/>
      <c r="B8" s="348"/>
      <c r="C8" s="348"/>
      <c r="D8" s="348"/>
      <c r="E8" s="348"/>
      <c r="F8" s="348"/>
      <c r="G8" s="348"/>
      <c r="H8" s="348"/>
      <c r="I8" s="348"/>
      <c r="J8" s="348"/>
      <c r="K8" s="348"/>
      <c r="L8" s="348"/>
      <c r="M8" s="348"/>
    </row>
    <row r="9" spans="1:2" s="29" customFormat="1" ht="54.75" customHeight="1" thickBot="1">
      <c r="A9" s="390" t="s">
        <v>353</v>
      </c>
      <c r="B9" s="390"/>
    </row>
    <row r="10" spans="1:16" s="30" customFormat="1" ht="23.25" customHeight="1" thickBot="1">
      <c r="A10" s="349" t="s">
        <v>53</v>
      </c>
      <c r="B10" s="350">
        <f>100%-B68</f>
        <v>0</v>
      </c>
      <c r="C10" s="351"/>
      <c r="D10" s="352"/>
      <c r="E10" s="352"/>
      <c r="F10" s="352"/>
      <c r="G10" s="352"/>
      <c r="H10" s="352"/>
      <c r="I10" s="352"/>
      <c r="J10" s="352"/>
      <c r="K10" s="352"/>
      <c r="L10" s="352"/>
      <c r="M10" s="352"/>
      <c r="N10" s="352"/>
      <c r="O10" s="352"/>
      <c r="P10" s="352"/>
    </row>
    <row r="11" spans="1:16" ht="12.75">
      <c r="A11" s="348"/>
      <c r="B11" s="348"/>
      <c r="C11" s="348"/>
      <c r="D11" s="348"/>
      <c r="E11" s="348"/>
      <c r="F11" s="348"/>
      <c r="G11" s="348"/>
      <c r="H11" s="348"/>
      <c r="I11" s="348"/>
      <c r="J11" s="348"/>
      <c r="K11" s="348"/>
      <c r="L11" s="348"/>
      <c r="M11" s="348"/>
      <c r="N11" s="348"/>
      <c r="O11" s="348"/>
      <c r="P11" s="348"/>
    </row>
    <row r="12" spans="1:16" ht="12.75">
      <c r="A12" s="348"/>
      <c r="B12" s="348"/>
      <c r="C12" s="348"/>
      <c r="D12" s="348"/>
      <c r="E12" s="348"/>
      <c r="F12" s="348"/>
      <c r="G12" s="348"/>
      <c r="H12" s="348"/>
      <c r="I12" s="348"/>
      <c r="J12" s="348"/>
      <c r="K12" s="348"/>
      <c r="L12" s="348"/>
      <c r="M12" s="348"/>
      <c r="N12" s="348"/>
      <c r="O12" s="348"/>
      <c r="P12" s="348"/>
    </row>
    <row r="13" spans="1:16" ht="12.75">
      <c r="A13" s="353" t="s">
        <v>28</v>
      </c>
      <c r="B13" s="354">
        <f>'Informations générales'!D15</f>
        <v>0</v>
      </c>
      <c r="C13" s="348"/>
      <c r="D13" s="348"/>
      <c r="E13" s="348"/>
      <c r="F13" s="348"/>
      <c r="G13" s="348"/>
      <c r="H13" s="348"/>
      <c r="I13" s="348"/>
      <c r="J13" s="348"/>
      <c r="K13" s="348"/>
      <c r="L13" s="348"/>
      <c r="M13" s="348"/>
      <c r="N13" s="348"/>
      <c r="O13" s="348"/>
      <c r="P13" s="348"/>
    </row>
    <row r="14" spans="1:16" ht="12.75">
      <c r="A14" s="355" t="s">
        <v>54</v>
      </c>
      <c r="B14" s="354">
        <f>'Informations générales'!D19</f>
        <v>0</v>
      </c>
      <c r="C14" s="348"/>
      <c r="D14" s="348"/>
      <c r="E14" s="348"/>
      <c r="F14" s="348"/>
      <c r="G14" s="348"/>
      <c r="H14" s="348"/>
      <c r="I14" s="348"/>
      <c r="J14" s="348"/>
      <c r="K14" s="348"/>
      <c r="L14" s="348"/>
      <c r="M14" s="348"/>
      <c r="N14" s="348"/>
      <c r="O14" s="348"/>
      <c r="P14" s="348"/>
    </row>
    <row r="15" spans="1:16" ht="12.75">
      <c r="A15" s="353" t="s">
        <v>27</v>
      </c>
      <c r="B15" s="356" t="str">
        <f>'Informations générales'!D13</f>
        <v>jj/mm/aaaa</v>
      </c>
      <c r="C15" s="348"/>
      <c r="D15" s="348"/>
      <c r="E15" s="348"/>
      <c r="F15" s="348"/>
      <c r="G15" s="348"/>
      <c r="H15" s="348"/>
      <c r="I15" s="348"/>
      <c r="J15" s="348"/>
      <c r="K15" s="348"/>
      <c r="L15" s="348"/>
      <c r="M15" s="348"/>
      <c r="N15" s="348"/>
      <c r="O15" s="348"/>
      <c r="P15" s="348"/>
    </row>
    <row r="16" spans="1:16" ht="12.75">
      <c r="A16" s="348"/>
      <c r="B16" s="348"/>
      <c r="C16" s="348"/>
      <c r="D16" s="348"/>
      <c r="E16" s="348"/>
      <c r="F16" s="348"/>
      <c r="G16" s="348"/>
      <c r="H16" s="348"/>
      <c r="I16" s="348"/>
      <c r="J16" s="348"/>
      <c r="K16" s="348"/>
      <c r="L16" s="348"/>
      <c r="M16" s="348"/>
      <c r="N16" s="348"/>
      <c r="O16" s="348"/>
      <c r="P16" s="348"/>
    </row>
    <row r="17" spans="1:16" ht="12.75">
      <c r="A17" s="348"/>
      <c r="B17" s="348"/>
      <c r="C17" s="348"/>
      <c r="D17" s="348"/>
      <c r="E17" s="348"/>
      <c r="F17" s="348"/>
      <c r="G17" s="348"/>
      <c r="H17" s="348"/>
      <c r="I17" s="348"/>
      <c r="J17" s="348"/>
      <c r="K17" s="348"/>
      <c r="L17" s="348"/>
      <c r="M17" s="348"/>
      <c r="N17" s="348"/>
      <c r="O17" s="348"/>
      <c r="P17" s="348"/>
    </row>
    <row r="18" spans="1:16" ht="12.75">
      <c r="A18" s="348"/>
      <c r="B18" s="348"/>
      <c r="C18" s="348"/>
      <c r="D18" s="348"/>
      <c r="E18" s="348"/>
      <c r="F18" s="348"/>
      <c r="G18" s="348"/>
      <c r="H18" s="348"/>
      <c r="I18" s="348"/>
      <c r="J18" s="348"/>
      <c r="K18" s="348"/>
      <c r="L18" s="348"/>
      <c r="M18" s="348"/>
      <c r="N18" s="348"/>
      <c r="O18" s="348"/>
      <c r="P18" s="348"/>
    </row>
    <row r="19" spans="1:16" ht="12.75">
      <c r="A19" s="348"/>
      <c r="B19" s="348"/>
      <c r="C19" s="348"/>
      <c r="D19" s="348"/>
      <c r="E19" s="348"/>
      <c r="F19" s="348"/>
      <c r="G19" s="348"/>
      <c r="H19" s="348"/>
      <c r="I19" s="348"/>
      <c r="J19" s="348"/>
      <c r="K19" s="348"/>
      <c r="L19" s="348"/>
      <c r="M19" s="348"/>
      <c r="N19" s="348"/>
      <c r="O19" s="348"/>
      <c r="P19" s="348"/>
    </row>
    <row r="20" spans="1:16" ht="12.75">
      <c r="A20" s="348"/>
      <c r="B20" s="348"/>
      <c r="C20" s="348"/>
      <c r="D20" s="348"/>
      <c r="E20" s="348"/>
      <c r="F20" s="348"/>
      <c r="G20" s="348"/>
      <c r="H20" s="348"/>
      <c r="I20" s="348"/>
      <c r="J20" s="348"/>
      <c r="K20" s="348"/>
      <c r="L20" s="348"/>
      <c r="M20" s="348"/>
      <c r="N20" s="348"/>
      <c r="O20" s="348"/>
      <c r="P20" s="348"/>
    </row>
    <row r="21" spans="1:16" ht="12.75">
      <c r="A21" s="348"/>
      <c r="B21" s="348"/>
      <c r="C21" s="348"/>
      <c r="D21" s="348"/>
      <c r="E21" s="348"/>
      <c r="F21" s="348"/>
      <c r="G21" s="348"/>
      <c r="H21" s="348"/>
      <c r="I21" s="348"/>
      <c r="J21" s="348"/>
      <c r="K21" s="348"/>
      <c r="L21" s="348"/>
      <c r="M21" s="348"/>
      <c r="N21" s="348"/>
      <c r="O21" s="348"/>
      <c r="P21" s="348"/>
    </row>
    <row r="22" spans="1:16" ht="12.75">
      <c r="A22" s="348"/>
      <c r="B22" s="348"/>
      <c r="C22" s="348"/>
      <c r="D22" s="348"/>
      <c r="E22" s="348"/>
      <c r="F22" s="348"/>
      <c r="G22" s="348"/>
      <c r="H22" s="348"/>
      <c r="I22" s="348"/>
      <c r="J22" s="348"/>
      <c r="K22" s="348"/>
      <c r="L22" s="348"/>
      <c r="M22" s="348"/>
      <c r="N22" s="348"/>
      <c r="O22" s="348"/>
      <c r="P22" s="348"/>
    </row>
    <row r="23" spans="1:16" ht="12.75">
      <c r="A23" s="348"/>
      <c r="B23" s="348"/>
      <c r="C23" s="348"/>
      <c r="D23" s="348"/>
      <c r="E23" s="348"/>
      <c r="F23" s="348"/>
      <c r="G23" s="348"/>
      <c r="H23" s="348"/>
      <c r="I23" s="348"/>
      <c r="J23" s="348"/>
      <c r="K23" s="348"/>
      <c r="L23" s="348"/>
      <c r="M23" s="348"/>
      <c r="N23" s="348"/>
      <c r="O23" s="348"/>
      <c r="P23" s="348"/>
    </row>
    <row r="24" spans="1:16" ht="12.75">
      <c r="A24" s="348"/>
      <c r="B24" s="348"/>
      <c r="C24" s="348"/>
      <c r="D24" s="348"/>
      <c r="E24" s="348"/>
      <c r="F24" s="348"/>
      <c r="G24" s="348"/>
      <c r="H24" s="348"/>
      <c r="I24" s="348"/>
      <c r="J24" s="348"/>
      <c r="K24" s="348"/>
      <c r="L24" s="348"/>
      <c r="M24" s="348"/>
      <c r="N24" s="348"/>
      <c r="O24" s="348"/>
      <c r="P24" s="348"/>
    </row>
    <row r="25" spans="1:16" ht="12.75">
      <c r="A25" s="348"/>
      <c r="B25" s="348"/>
      <c r="C25" s="348"/>
      <c r="D25" s="348"/>
      <c r="E25" s="348"/>
      <c r="F25" s="348"/>
      <c r="G25" s="348"/>
      <c r="H25" s="348"/>
      <c r="I25" s="348"/>
      <c r="J25" s="348"/>
      <c r="K25" s="348"/>
      <c r="L25" s="348"/>
      <c r="M25" s="348"/>
      <c r="N25" s="348"/>
      <c r="O25" s="348"/>
      <c r="P25" s="348"/>
    </row>
    <row r="26" spans="1:16" ht="12.75">
      <c r="A26" s="348"/>
      <c r="B26" s="348"/>
      <c r="C26" s="348"/>
      <c r="D26" s="348"/>
      <c r="E26" s="348"/>
      <c r="F26" s="348"/>
      <c r="G26" s="348"/>
      <c r="H26" s="348"/>
      <c r="I26" s="348"/>
      <c r="J26" s="348"/>
      <c r="K26" s="348"/>
      <c r="L26" s="348"/>
      <c r="M26" s="348"/>
      <c r="N26" s="348"/>
      <c r="O26" s="348"/>
      <c r="P26" s="348"/>
    </row>
    <row r="27" spans="1:16" ht="12.75">
      <c r="A27" s="348"/>
      <c r="B27" s="348"/>
      <c r="C27" s="348"/>
      <c r="D27" s="348"/>
      <c r="E27" s="348"/>
      <c r="F27" s="348"/>
      <c r="G27" s="348"/>
      <c r="H27" s="348"/>
      <c r="I27" s="348"/>
      <c r="J27" s="348"/>
      <c r="K27" s="348"/>
      <c r="L27" s="348"/>
      <c r="M27" s="348"/>
      <c r="N27" s="348"/>
      <c r="O27" s="348"/>
      <c r="P27" s="348"/>
    </row>
    <row r="28" spans="1:16" s="31" customFormat="1" ht="12.75" customHeight="1">
      <c r="A28" s="357"/>
      <c r="B28" s="357"/>
      <c r="C28" s="357"/>
      <c r="D28" s="357"/>
      <c r="E28" s="357"/>
      <c r="F28" s="357"/>
      <c r="G28" s="357"/>
      <c r="H28" s="357"/>
      <c r="I28" s="357"/>
      <c r="J28" s="357"/>
      <c r="K28" s="357"/>
      <c r="L28" s="357"/>
      <c r="M28" s="357"/>
      <c r="N28" s="357"/>
      <c r="O28" s="357"/>
      <c r="P28" s="357"/>
    </row>
    <row r="29" spans="1:16" ht="12.75">
      <c r="A29" s="348"/>
      <c r="B29" s="348"/>
      <c r="C29" s="348"/>
      <c r="D29" s="348"/>
      <c r="E29" s="348"/>
      <c r="F29" s="348"/>
      <c r="G29" s="348"/>
      <c r="H29" s="348"/>
      <c r="I29" s="348"/>
      <c r="J29" s="348"/>
      <c r="K29" s="348"/>
      <c r="L29" s="348"/>
      <c r="M29" s="348"/>
      <c r="N29" s="348"/>
      <c r="O29" s="348"/>
      <c r="P29" s="348"/>
    </row>
    <row r="30" spans="1:16" s="31" customFormat="1" ht="12.75" customHeight="1">
      <c r="A30" s="357"/>
      <c r="B30" s="357"/>
      <c r="C30" s="357"/>
      <c r="D30" s="357"/>
      <c r="E30" s="357"/>
      <c r="F30" s="357"/>
      <c r="G30" s="357"/>
      <c r="H30" s="357"/>
      <c r="I30" s="357"/>
      <c r="J30" s="357"/>
      <c r="K30" s="357"/>
      <c r="L30" s="357"/>
      <c r="M30" s="357"/>
      <c r="N30" s="357"/>
      <c r="O30" s="357"/>
      <c r="P30" s="357"/>
    </row>
    <row r="31" spans="1:16" ht="12.75">
      <c r="A31" s="348"/>
      <c r="B31" s="348"/>
      <c r="C31" s="348"/>
      <c r="D31" s="348"/>
      <c r="E31" s="348"/>
      <c r="F31" s="348"/>
      <c r="G31" s="348"/>
      <c r="H31" s="348"/>
      <c r="I31" s="348"/>
      <c r="J31" s="348"/>
      <c r="K31" s="348"/>
      <c r="L31" s="348"/>
      <c r="M31" s="348"/>
      <c r="N31" s="348"/>
      <c r="O31" s="348"/>
      <c r="P31" s="348"/>
    </row>
    <row r="32" spans="1:16" ht="12.75">
      <c r="A32" s="348"/>
      <c r="B32" s="348"/>
      <c r="C32" s="348"/>
      <c r="D32" s="348"/>
      <c r="E32" s="348"/>
      <c r="F32" s="348"/>
      <c r="G32" s="348"/>
      <c r="H32" s="348"/>
      <c r="I32" s="348"/>
      <c r="J32" s="348"/>
      <c r="K32" s="348"/>
      <c r="L32" s="348"/>
      <c r="M32" s="348"/>
      <c r="N32" s="348"/>
      <c r="O32" s="348"/>
      <c r="P32" s="348"/>
    </row>
    <row r="33" spans="1:16" ht="12.75">
      <c r="A33" s="348"/>
      <c r="B33" s="348"/>
      <c r="C33" s="348"/>
      <c r="D33" s="348"/>
      <c r="E33" s="348"/>
      <c r="F33" s="348"/>
      <c r="G33" s="348"/>
      <c r="H33" s="348"/>
      <c r="I33" s="348"/>
      <c r="J33" s="348"/>
      <c r="K33" s="348"/>
      <c r="L33" s="348"/>
      <c r="M33" s="348"/>
      <c r="N33" s="348"/>
      <c r="O33" s="348"/>
      <c r="P33" s="348"/>
    </row>
    <row r="34" spans="1:16" ht="12.75">
      <c r="A34" s="348"/>
      <c r="B34" s="348"/>
      <c r="C34" s="348"/>
      <c r="D34" s="348"/>
      <c r="E34" s="348"/>
      <c r="F34" s="348"/>
      <c r="G34" s="348"/>
      <c r="H34" s="348"/>
      <c r="I34" s="348"/>
      <c r="J34" s="348"/>
      <c r="K34" s="348"/>
      <c r="L34" s="348"/>
      <c r="M34" s="348"/>
      <c r="N34" s="348"/>
      <c r="O34" s="348"/>
      <c r="P34" s="348"/>
    </row>
    <row r="35" spans="1:16" ht="12.75">
      <c r="A35" s="348"/>
      <c r="B35" s="348"/>
      <c r="C35" s="348"/>
      <c r="D35" s="348"/>
      <c r="E35" s="348"/>
      <c r="F35" s="348"/>
      <c r="G35" s="348"/>
      <c r="H35" s="348"/>
      <c r="I35" s="348"/>
      <c r="J35" s="348"/>
      <c r="K35" s="348"/>
      <c r="L35" s="348"/>
      <c r="M35" s="348"/>
      <c r="N35" s="348"/>
      <c r="O35" s="348"/>
      <c r="P35" s="348"/>
    </row>
    <row r="36" spans="1:16" ht="12.75">
      <c r="A36" s="348"/>
      <c r="B36" s="348"/>
      <c r="C36" s="348"/>
      <c r="D36" s="348"/>
      <c r="E36" s="348"/>
      <c r="F36" s="348"/>
      <c r="G36" s="348"/>
      <c r="H36" s="348"/>
      <c r="I36" s="348"/>
      <c r="J36" s="348"/>
      <c r="K36" s="348"/>
      <c r="L36" s="348"/>
      <c r="M36" s="348"/>
      <c r="N36" s="348"/>
      <c r="O36" s="348"/>
      <c r="P36" s="348"/>
    </row>
    <row r="37" spans="1:16" ht="12.75">
      <c r="A37" s="348"/>
      <c r="B37" s="348"/>
      <c r="C37" s="348"/>
      <c r="D37" s="348"/>
      <c r="E37" s="348"/>
      <c r="F37" s="348"/>
      <c r="G37" s="348"/>
      <c r="H37" s="348"/>
      <c r="I37" s="348"/>
      <c r="J37" s="348"/>
      <c r="K37" s="348"/>
      <c r="L37" s="348"/>
      <c r="M37" s="348"/>
      <c r="N37" s="348"/>
      <c r="O37" s="348"/>
      <c r="P37" s="348"/>
    </row>
    <row r="38" spans="1:16" ht="12.75">
      <c r="A38" s="348"/>
      <c r="B38" s="348"/>
      <c r="C38" s="348"/>
      <c r="D38" s="348"/>
      <c r="E38" s="348"/>
      <c r="F38" s="348"/>
      <c r="G38" s="348"/>
      <c r="H38" s="348"/>
      <c r="I38" s="348"/>
      <c r="J38" s="348"/>
      <c r="K38" s="348"/>
      <c r="L38" s="348"/>
      <c r="M38" s="348"/>
      <c r="N38" s="348"/>
      <c r="O38" s="348"/>
      <c r="P38" s="348"/>
    </row>
    <row r="39" spans="1:16" ht="12.75">
      <c r="A39" s="348"/>
      <c r="B39" s="348"/>
      <c r="C39" s="348"/>
      <c r="D39" s="348"/>
      <c r="E39" s="348"/>
      <c r="F39" s="348"/>
      <c r="G39" s="348"/>
      <c r="H39" s="348"/>
      <c r="I39" s="348"/>
      <c r="J39" s="348"/>
      <c r="K39" s="348"/>
      <c r="L39" s="348"/>
      <c r="M39" s="348"/>
      <c r="N39" s="348"/>
      <c r="O39" s="348"/>
      <c r="P39" s="348"/>
    </row>
    <row r="40" spans="1:16" ht="12.75">
      <c r="A40" s="348"/>
      <c r="B40" s="348"/>
      <c r="C40" s="348"/>
      <c r="D40" s="348"/>
      <c r="E40" s="348"/>
      <c r="F40" s="348"/>
      <c r="G40" s="348"/>
      <c r="H40" s="348"/>
      <c r="I40" s="348"/>
      <c r="J40" s="348"/>
      <c r="K40" s="348"/>
      <c r="L40" s="348"/>
      <c r="M40" s="348"/>
      <c r="N40" s="348"/>
      <c r="O40" s="348"/>
      <c r="P40" s="348"/>
    </row>
    <row r="41" spans="1:16" ht="12.75">
      <c r="A41" s="348"/>
      <c r="B41" s="348"/>
      <c r="C41" s="348"/>
      <c r="D41" s="348"/>
      <c r="E41" s="348"/>
      <c r="F41" s="348"/>
      <c r="G41" s="348"/>
      <c r="H41" s="348"/>
      <c r="I41" s="348"/>
      <c r="J41" s="348"/>
      <c r="K41" s="348"/>
      <c r="L41" s="348"/>
      <c r="M41" s="348"/>
      <c r="N41" s="348"/>
      <c r="O41" s="348"/>
      <c r="P41" s="348"/>
    </row>
    <row r="42" spans="1:16" ht="12.75">
      <c r="A42" s="348"/>
      <c r="B42" s="348"/>
      <c r="C42" s="348"/>
      <c r="D42" s="348"/>
      <c r="E42" s="348"/>
      <c r="F42" s="348"/>
      <c r="G42" s="348"/>
      <c r="H42" s="348"/>
      <c r="I42" s="348"/>
      <c r="J42" s="348"/>
      <c r="K42" s="348"/>
      <c r="L42" s="348"/>
      <c r="M42" s="348"/>
      <c r="N42" s="348"/>
      <c r="O42" s="348"/>
      <c r="P42" s="348"/>
    </row>
    <row r="43" spans="1:16" ht="12.75">
      <c r="A43" s="348"/>
      <c r="B43" s="348"/>
      <c r="C43" s="348"/>
      <c r="D43" s="348"/>
      <c r="E43" s="348"/>
      <c r="F43" s="348"/>
      <c r="G43" s="348"/>
      <c r="H43" s="348"/>
      <c r="I43" s="348"/>
      <c r="J43" s="348"/>
      <c r="K43" s="348"/>
      <c r="L43" s="348"/>
      <c r="M43" s="348"/>
      <c r="N43" s="348"/>
      <c r="O43" s="348"/>
      <c r="P43" s="348"/>
    </row>
    <row r="44" spans="1:16" ht="12.75">
      <c r="A44" s="348"/>
      <c r="B44" s="348"/>
      <c r="C44" s="348"/>
      <c r="D44" s="348"/>
      <c r="E44" s="348"/>
      <c r="F44" s="348"/>
      <c r="G44" s="348"/>
      <c r="H44" s="348"/>
      <c r="I44" s="348"/>
      <c r="J44" s="348"/>
      <c r="K44" s="348"/>
      <c r="L44" s="348"/>
      <c r="M44" s="348"/>
      <c r="N44" s="348"/>
      <c r="O44" s="348"/>
      <c r="P44" s="348"/>
    </row>
    <row r="45" spans="1:16" ht="12.75">
      <c r="A45" s="348"/>
      <c r="B45" s="348"/>
      <c r="C45" s="348"/>
      <c r="D45" s="348"/>
      <c r="E45" s="348"/>
      <c r="F45" s="348"/>
      <c r="G45" s="348"/>
      <c r="H45" s="348"/>
      <c r="I45" s="348"/>
      <c r="J45" s="348"/>
      <c r="K45" s="348"/>
      <c r="L45" s="348"/>
      <c r="M45" s="348"/>
      <c r="N45" s="348"/>
      <c r="O45" s="348"/>
      <c r="P45" s="348"/>
    </row>
    <row r="46" spans="1:16" ht="12.75">
      <c r="A46" s="348"/>
      <c r="B46" s="348"/>
      <c r="C46" s="348"/>
      <c r="D46" s="348"/>
      <c r="E46" s="348"/>
      <c r="F46" s="348"/>
      <c r="G46" s="348"/>
      <c r="H46" s="348"/>
      <c r="I46" s="348"/>
      <c r="J46" s="348"/>
      <c r="K46" s="348"/>
      <c r="L46" s="348"/>
      <c r="M46" s="348"/>
      <c r="N46" s="348"/>
      <c r="O46" s="348"/>
      <c r="P46" s="348"/>
    </row>
    <row r="47" spans="1:16" ht="12.75">
      <c r="A47" s="348"/>
      <c r="B47" s="348"/>
      <c r="C47" s="348"/>
      <c r="D47" s="348"/>
      <c r="E47" s="348"/>
      <c r="F47" s="348"/>
      <c r="G47" s="348"/>
      <c r="H47" s="348"/>
      <c r="I47" s="348"/>
      <c r="J47" s="348"/>
      <c r="K47" s="348"/>
      <c r="L47" s="348"/>
      <c r="M47" s="348"/>
      <c r="N47" s="348"/>
      <c r="O47" s="348"/>
      <c r="P47" s="348"/>
    </row>
    <row r="48" spans="1:16" ht="12.75" customHeight="1" thickBot="1">
      <c r="A48" s="348" t="s">
        <v>4</v>
      </c>
      <c r="B48" s="358"/>
      <c r="C48" s="348"/>
      <c r="D48" s="348"/>
      <c r="E48" s="348"/>
      <c r="F48" s="348"/>
      <c r="G48" s="348"/>
      <c r="H48" s="348"/>
      <c r="I48" s="348"/>
      <c r="J48" s="348"/>
      <c r="K48" s="348"/>
      <c r="L48" s="348"/>
      <c r="M48" s="348"/>
      <c r="N48" s="348"/>
      <c r="O48" s="348"/>
      <c r="P48" s="348"/>
    </row>
    <row r="49" spans="2:15" ht="23.25" customHeight="1" thickBot="1">
      <c r="B49" s="183" t="s">
        <v>34</v>
      </c>
      <c r="C49" s="348"/>
      <c r="D49" s="348"/>
      <c r="E49" s="348"/>
      <c r="F49" s="348"/>
      <c r="G49" s="348"/>
      <c r="H49" s="348"/>
      <c r="I49" s="348"/>
      <c r="J49" s="348"/>
      <c r="K49" s="348"/>
      <c r="L49" s="348"/>
      <c r="M49" s="348"/>
      <c r="N49" s="348"/>
      <c r="O49" s="348"/>
    </row>
    <row r="50" spans="1:15" ht="20.25" customHeight="1" thickBot="1">
      <c r="A50" s="32" t="str">
        <f>Questionnaire!A12</f>
        <v>1. Entrée dans le laboratoire de préparation des médicaments radiopharmaceutiques</v>
      </c>
      <c r="B50" s="100">
        <f>Questionnaire!O14</f>
        <v>1</v>
      </c>
      <c r="C50" s="348"/>
      <c r="D50" s="348"/>
      <c r="E50" s="348"/>
      <c r="F50" s="348"/>
      <c r="G50" s="348"/>
      <c r="H50" s="348"/>
      <c r="I50" s="348"/>
      <c r="J50" s="348"/>
      <c r="K50" s="348"/>
      <c r="L50" s="348"/>
      <c r="M50" s="348"/>
      <c r="N50" s="348"/>
      <c r="O50" s="348"/>
    </row>
    <row r="51" spans="2:15" ht="13.5" thickBot="1">
      <c r="B51" s="33"/>
      <c r="C51" s="348"/>
      <c r="D51" s="348"/>
      <c r="E51" s="348"/>
      <c r="F51" s="348"/>
      <c r="G51" s="348"/>
      <c r="H51" s="348"/>
      <c r="I51" s="348"/>
      <c r="J51" s="348"/>
      <c r="K51" s="348"/>
      <c r="L51" s="348"/>
      <c r="M51" s="348"/>
      <c r="N51" s="348"/>
      <c r="O51" s="348"/>
    </row>
    <row r="52" spans="1:15" ht="20.25" customHeight="1" thickBot="1">
      <c r="A52" s="32" t="str">
        <f>Questionnaire!A31</f>
        <v>2. Organisation de l'activité et du plan de travail</v>
      </c>
      <c r="B52" s="100">
        <f>Questionnaire!O33</f>
        <v>1</v>
      </c>
      <c r="C52" s="348"/>
      <c r="D52" s="348"/>
      <c r="E52" s="348"/>
      <c r="F52" s="348"/>
      <c r="G52" s="348"/>
      <c r="H52" s="348"/>
      <c r="I52" s="348"/>
      <c r="J52" s="348"/>
      <c r="K52" s="348"/>
      <c r="L52" s="348"/>
      <c r="M52" s="348"/>
      <c r="N52" s="348"/>
      <c r="O52" s="348"/>
    </row>
    <row r="53" spans="2:15" ht="13.5" thickBot="1">
      <c r="B53" s="33"/>
      <c r="C53" s="348"/>
      <c r="D53" s="348"/>
      <c r="E53" s="348"/>
      <c r="F53" s="348"/>
      <c r="G53" s="348"/>
      <c r="H53" s="348"/>
      <c r="I53" s="348"/>
      <c r="J53" s="348"/>
      <c r="K53" s="348"/>
      <c r="L53" s="348"/>
      <c r="M53" s="348"/>
      <c r="N53" s="348"/>
      <c r="O53" s="348"/>
    </row>
    <row r="54" spans="1:15" ht="20.25" customHeight="1" thickBot="1">
      <c r="A54" s="32" t="str">
        <f>Questionnaire!A56</f>
        <v>3. Elution d'un générateur de 99Mo/99mTc</v>
      </c>
      <c r="B54" s="100">
        <f>Questionnaire!O58</f>
        <v>1</v>
      </c>
      <c r="C54" s="348"/>
      <c r="D54" s="348"/>
      <c r="E54" s="348"/>
      <c r="F54" s="348"/>
      <c r="G54" s="348"/>
      <c r="H54" s="348"/>
      <c r="I54" s="348"/>
      <c r="J54" s="348"/>
      <c r="K54" s="348"/>
      <c r="L54" s="348"/>
      <c r="M54" s="348"/>
      <c r="N54" s="348"/>
      <c r="O54" s="348"/>
    </row>
    <row r="55" spans="2:15" ht="13.5" thickBot="1">
      <c r="B55" s="33"/>
      <c r="C55" s="348"/>
      <c r="D55" s="348"/>
      <c r="E55" s="348"/>
      <c r="F55" s="348"/>
      <c r="G55" s="348"/>
      <c r="H55" s="348"/>
      <c r="I55" s="348"/>
      <c r="J55" s="348"/>
      <c r="K55" s="348"/>
      <c r="L55" s="348"/>
      <c r="M55" s="348"/>
      <c r="N55" s="348"/>
      <c r="O55" s="348"/>
    </row>
    <row r="56" spans="1:15" ht="20.25" customHeight="1" thickBot="1">
      <c r="A56" s="32" t="str">
        <f>Questionnaire!A84</f>
        <v>4. Réalisation d'une préparation radiopharmaceutique</v>
      </c>
      <c r="B56" s="100">
        <f>Questionnaire!O86</f>
        <v>1</v>
      </c>
      <c r="C56" s="358"/>
      <c r="D56" s="348"/>
      <c r="E56" s="348"/>
      <c r="F56" s="348"/>
      <c r="G56" s="348"/>
      <c r="H56" s="348"/>
      <c r="I56" s="348"/>
      <c r="J56" s="348"/>
      <c r="K56" s="348"/>
      <c r="L56" s="348"/>
      <c r="M56" s="348"/>
      <c r="N56" s="348"/>
      <c r="O56" s="348"/>
    </row>
    <row r="57" spans="2:15" ht="13.5" thickBot="1">
      <c r="B57" s="33"/>
      <c r="C57" s="348"/>
      <c r="D57" s="348"/>
      <c r="E57" s="348"/>
      <c r="F57" s="348"/>
      <c r="G57" s="348"/>
      <c r="H57" s="348"/>
      <c r="I57" s="348"/>
      <c r="J57" s="348"/>
      <c r="K57" s="348"/>
      <c r="L57" s="348"/>
      <c r="M57" s="348"/>
      <c r="N57" s="348"/>
      <c r="O57" s="348"/>
    </row>
    <row r="58" spans="1:15" ht="20.25" customHeight="1" thickBot="1">
      <c r="A58" s="32" t="str">
        <f>Questionnaire!A117</f>
        <v>5. Réalisation et dispensation d'une seringue de MRP</v>
      </c>
      <c r="B58" s="100">
        <f>Questionnaire!O119</f>
        <v>1</v>
      </c>
      <c r="C58" s="348"/>
      <c r="D58" s="348"/>
      <c r="E58" s="348"/>
      <c r="F58" s="348"/>
      <c r="G58" s="348"/>
      <c r="H58" s="348"/>
      <c r="I58" s="348"/>
      <c r="J58" s="348"/>
      <c r="K58" s="348"/>
      <c r="L58" s="348"/>
      <c r="M58" s="348"/>
      <c r="N58" s="348"/>
      <c r="O58" s="348"/>
    </row>
    <row r="59" spans="2:15" ht="13.5" thickBot="1">
      <c r="B59" s="33"/>
      <c r="C59" s="348"/>
      <c r="D59" s="348"/>
      <c r="E59" s="348"/>
      <c r="F59" s="348"/>
      <c r="G59" s="348"/>
      <c r="H59" s="348"/>
      <c r="I59" s="348"/>
      <c r="J59" s="348"/>
      <c r="K59" s="348"/>
      <c r="L59" s="348"/>
      <c r="M59" s="348"/>
      <c r="N59" s="348"/>
      <c r="O59" s="348"/>
    </row>
    <row r="60" spans="1:15" ht="20.25" customHeight="1" thickBot="1">
      <c r="A60" s="32" t="str">
        <f>Questionnaire!A149</f>
        <v>6. Dispensation d'une gélule d'iode 131</v>
      </c>
      <c r="B60" s="100">
        <f>Questionnaire!O151</f>
        <v>1</v>
      </c>
      <c r="C60" s="348"/>
      <c r="D60" s="348"/>
      <c r="E60" s="348"/>
      <c r="F60" s="348"/>
      <c r="G60" s="348"/>
      <c r="H60" s="348"/>
      <c r="I60" s="348"/>
      <c r="J60" s="348"/>
      <c r="K60" s="348"/>
      <c r="L60" s="348"/>
      <c r="M60" s="348"/>
      <c r="N60" s="348"/>
      <c r="O60" s="348"/>
    </row>
    <row r="61" spans="3:15" ht="13.5" customHeight="1" thickBot="1">
      <c r="C61" s="348"/>
      <c r="D61" s="348"/>
      <c r="E61" s="348"/>
      <c r="F61" s="348"/>
      <c r="G61" s="348"/>
      <c r="H61" s="348"/>
      <c r="I61" s="348"/>
      <c r="J61" s="348"/>
      <c r="K61" s="348"/>
      <c r="L61" s="348"/>
      <c r="M61" s="348"/>
      <c r="N61" s="348"/>
      <c r="O61" s="348"/>
    </row>
    <row r="62" spans="1:15" ht="20.25" customHeight="1" thickBot="1">
      <c r="A62" s="32" t="str">
        <f>Questionnaire!A160</f>
        <v>7. Gestion des déchets</v>
      </c>
      <c r="B62" s="100">
        <f>Questionnaire!O162</f>
        <v>1</v>
      </c>
      <c r="C62" s="348"/>
      <c r="D62" s="348"/>
      <c r="E62" s="348"/>
      <c r="F62" s="348"/>
      <c r="G62" s="348"/>
      <c r="H62" s="348"/>
      <c r="I62" s="348"/>
      <c r="J62" s="348"/>
      <c r="K62" s="348"/>
      <c r="L62" s="348"/>
      <c r="M62" s="348"/>
      <c r="N62" s="348"/>
      <c r="O62" s="348"/>
    </row>
    <row r="63" spans="1:15" ht="13.5" customHeight="1" thickBot="1">
      <c r="A63" s="177"/>
      <c r="B63" s="177"/>
      <c r="C63" s="348"/>
      <c r="D63" s="348"/>
      <c r="E63" s="348"/>
      <c r="F63" s="348"/>
      <c r="G63" s="348"/>
      <c r="H63" s="348"/>
      <c r="I63" s="348"/>
      <c r="J63" s="348"/>
      <c r="K63" s="348"/>
      <c r="L63" s="348"/>
      <c r="M63" s="348"/>
      <c r="N63" s="348"/>
      <c r="O63" s="348"/>
    </row>
    <row r="64" spans="1:15" ht="20.25" customHeight="1" thickBot="1">
      <c r="A64" s="32" t="str">
        <f>Questionnaire!A168</f>
        <v>8. Retour des générateurs décrus 99Mo/99mTc et 81Rb/81mKr</v>
      </c>
      <c r="B64" s="100">
        <f>Questionnaire!O170</f>
        <v>1</v>
      </c>
      <c r="C64" s="348"/>
      <c r="D64" s="348"/>
      <c r="E64" s="348"/>
      <c r="F64" s="348"/>
      <c r="G64" s="348"/>
      <c r="H64" s="348"/>
      <c r="I64" s="348"/>
      <c r="J64" s="348"/>
      <c r="K64" s="348"/>
      <c r="L64" s="348"/>
      <c r="M64" s="348"/>
      <c r="N64" s="348"/>
      <c r="O64" s="348"/>
    </row>
    <row r="65" spans="1:15" ht="13.5" customHeight="1" thickBot="1">
      <c r="A65" s="177"/>
      <c r="B65" s="177"/>
      <c r="C65" s="348"/>
      <c r="D65" s="348"/>
      <c r="E65" s="348"/>
      <c r="F65" s="348"/>
      <c r="G65" s="348"/>
      <c r="H65" s="348"/>
      <c r="I65" s="348"/>
      <c r="J65" s="348"/>
      <c r="K65" s="348"/>
      <c r="L65" s="348"/>
      <c r="M65" s="348"/>
      <c r="N65" s="348"/>
      <c r="O65" s="348"/>
    </row>
    <row r="66" spans="1:15" ht="20.25" customHeight="1" thickBot="1">
      <c r="A66" s="32" t="str">
        <f>Questionnaire!A178</f>
        <v>9. Retour des containers blindés TEP</v>
      </c>
      <c r="B66" s="100">
        <f>Questionnaire!O180</f>
        <v>1</v>
      </c>
      <c r="C66" s="348"/>
      <c r="D66" s="348"/>
      <c r="E66" s="348"/>
      <c r="F66" s="348"/>
      <c r="G66" s="348"/>
      <c r="H66" s="348"/>
      <c r="I66" s="348"/>
      <c r="J66" s="348"/>
      <c r="K66" s="348"/>
      <c r="L66" s="348"/>
      <c r="M66" s="348"/>
      <c r="N66" s="348"/>
      <c r="O66" s="348"/>
    </row>
    <row r="67" spans="3:15" ht="13.5" customHeight="1" thickBot="1">
      <c r="C67" s="348"/>
      <c r="D67" s="348"/>
      <c r="E67" s="348"/>
      <c r="F67" s="348"/>
      <c r="G67" s="348"/>
      <c r="H67" s="348"/>
      <c r="I67" s="348"/>
      <c r="J67" s="348"/>
      <c r="K67" s="348"/>
      <c r="L67" s="348"/>
      <c r="M67" s="348"/>
      <c r="N67" s="348"/>
      <c r="O67" s="348"/>
    </row>
    <row r="68" spans="1:15" s="30" customFormat="1" ht="20.25" customHeight="1" thickBot="1">
      <c r="A68" s="184" t="s">
        <v>33</v>
      </c>
      <c r="B68" s="101">
        <f>AVERAGE(B50:B66)</f>
        <v>1</v>
      </c>
      <c r="C68" s="359"/>
      <c r="D68" s="352"/>
      <c r="E68" s="352"/>
      <c r="F68" s="352"/>
      <c r="G68" s="352"/>
      <c r="H68" s="352"/>
      <c r="I68" s="352"/>
      <c r="J68" s="352"/>
      <c r="K68" s="352"/>
      <c r="L68" s="352"/>
      <c r="M68" s="352"/>
      <c r="N68" s="352"/>
      <c r="O68" s="352"/>
    </row>
    <row r="69" spans="1:15" ht="12.75">
      <c r="A69" s="348"/>
      <c r="B69" s="348"/>
      <c r="C69" s="348"/>
      <c r="D69" s="348"/>
      <c r="E69" s="348"/>
      <c r="F69" s="348"/>
      <c r="G69" s="348"/>
      <c r="H69" s="348"/>
      <c r="I69" s="348"/>
      <c r="J69" s="348"/>
      <c r="K69" s="348"/>
      <c r="L69" s="348"/>
      <c r="M69" s="348"/>
      <c r="N69" s="348"/>
      <c r="O69" s="348"/>
    </row>
    <row r="70" spans="1:15" ht="12.75">
      <c r="A70" s="348"/>
      <c r="B70" s="348"/>
      <c r="C70" s="348"/>
      <c r="D70" s="348"/>
      <c r="E70" s="348"/>
      <c r="F70" s="348"/>
      <c r="G70" s="348"/>
      <c r="H70" s="348"/>
      <c r="I70" s="348"/>
      <c r="J70" s="348"/>
      <c r="K70" s="348"/>
      <c r="L70" s="348"/>
      <c r="M70" s="348"/>
      <c r="N70" s="348"/>
      <c r="O70" s="348"/>
    </row>
    <row r="71" spans="1:15" ht="12.75">
      <c r="A71" s="348"/>
      <c r="B71" s="348"/>
      <c r="C71" s="348"/>
      <c r="D71" s="348"/>
      <c r="E71" s="348"/>
      <c r="F71" s="348"/>
      <c r="G71" s="348"/>
      <c r="H71" s="348"/>
      <c r="I71" s="348"/>
      <c r="J71" s="348"/>
      <c r="K71" s="348"/>
      <c r="L71" s="348"/>
      <c r="M71" s="348"/>
      <c r="N71" s="348"/>
      <c r="O71" s="348"/>
    </row>
    <row r="72" spans="1:15" ht="12.75">
      <c r="A72" s="348"/>
      <c r="B72" s="348"/>
      <c r="C72" s="348"/>
      <c r="D72" s="348"/>
      <c r="E72" s="348"/>
      <c r="F72" s="348"/>
      <c r="G72" s="348"/>
      <c r="H72" s="348"/>
      <c r="I72" s="348"/>
      <c r="J72" s="348"/>
      <c r="K72" s="348"/>
      <c r="L72" s="348"/>
      <c r="M72" s="348"/>
      <c r="N72" s="348"/>
      <c r="O72" s="348"/>
    </row>
    <row r="73" spans="1:15" ht="12.75">
      <c r="A73" s="348"/>
      <c r="B73" s="348"/>
      <c r="C73" s="348"/>
      <c r="D73" s="348"/>
      <c r="E73" s="348"/>
      <c r="F73" s="348"/>
      <c r="G73" s="348"/>
      <c r="H73" s="348"/>
      <c r="I73" s="348"/>
      <c r="J73" s="348"/>
      <c r="K73" s="348"/>
      <c r="L73" s="348"/>
      <c r="M73" s="348"/>
      <c r="N73" s="348"/>
      <c r="O73" s="348"/>
    </row>
    <row r="74" spans="1:15" ht="12.75">
      <c r="A74" s="348"/>
      <c r="B74" s="348"/>
      <c r="C74" s="348"/>
      <c r="D74" s="348"/>
      <c r="E74" s="348"/>
      <c r="F74" s="348"/>
      <c r="G74" s="348"/>
      <c r="H74" s="348"/>
      <c r="I74" s="348"/>
      <c r="J74" s="348"/>
      <c r="K74" s="348"/>
      <c r="L74" s="348"/>
      <c r="M74" s="348"/>
      <c r="N74" s="348"/>
      <c r="O74" s="348"/>
    </row>
    <row r="75" spans="1:15" ht="12.75">
      <c r="A75" s="348"/>
      <c r="B75" s="348"/>
      <c r="C75" s="348"/>
      <c r="D75" s="348"/>
      <c r="E75" s="348"/>
      <c r="F75" s="348"/>
      <c r="G75" s="348"/>
      <c r="H75" s="348"/>
      <c r="I75" s="348"/>
      <c r="J75" s="348"/>
      <c r="K75" s="348"/>
      <c r="L75" s="348"/>
      <c r="M75" s="348"/>
      <c r="N75" s="348"/>
      <c r="O75" s="348"/>
    </row>
    <row r="76" spans="1:15" ht="12.75">
      <c r="A76" s="348"/>
      <c r="B76" s="348"/>
      <c r="C76" s="348"/>
      <c r="D76" s="348"/>
      <c r="E76" s="348"/>
      <c r="F76" s="348"/>
      <c r="G76" s="348"/>
      <c r="H76" s="348"/>
      <c r="I76" s="348"/>
      <c r="J76" s="348"/>
      <c r="K76" s="348"/>
      <c r="L76" s="348"/>
      <c r="M76" s="348"/>
      <c r="N76" s="348"/>
      <c r="O76" s="348"/>
    </row>
    <row r="77" spans="1:15" ht="12.75">
      <c r="A77" s="348"/>
      <c r="B77" s="348"/>
      <c r="C77" s="348"/>
      <c r="D77" s="348"/>
      <c r="E77" s="348"/>
      <c r="F77" s="348"/>
      <c r="G77" s="348"/>
      <c r="H77" s="348"/>
      <c r="I77" s="348"/>
      <c r="J77" s="348"/>
      <c r="K77" s="348"/>
      <c r="L77" s="348"/>
      <c r="M77" s="348"/>
      <c r="N77" s="348"/>
      <c r="O77" s="348"/>
    </row>
    <row r="78" spans="1:15" ht="12.75">
      <c r="A78" s="348"/>
      <c r="B78" s="348"/>
      <c r="C78" s="348"/>
      <c r="D78" s="348"/>
      <c r="E78" s="348"/>
      <c r="F78" s="348"/>
      <c r="G78" s="348"/>
      <c r="H78" s="348"/>
      <c r="I78" s="348"/>
      <c r="J78" s="348"/>
      <c r="K78" s="348"/>
      <c r="L78" s="348"/>
      <c r="M78" s="348"/>
      <c r="N78" s="348"/>
      <c r="O78" s="348"/>
    </row>
    <row r="79" spans="1:15" ht="12.75">
      <c r="A79" s="348"/>
      <c r="B79" s="348"/>
      <c r="C79" s="348"/>
      <c r="D79" s="348"/>
      <c r="E79" s="348"/>
      <c r="F79" s="348"/>
      <c r="G79" s="348"/>
      <c r="H79" s="348"/>
      <c r="I79" s="348"/>
      <c r="J79" s="348"/>
      <c r="K79" s="348"/>
      <c r="L79" s="348"/>
      <c r="M79" s="348"/>
      <c r="N79" s="348"/>
      <c r="O79" s="348"/>
    </row>
    <row r="80" spans="1:11" ht="12.75">
      <c r="A80" s="348"/>
      <c r="B80" s="348"/>
      <c r="C80" s="348"/>
      <c r="D80" s="348"/>
      <c r="E80" s="348"/>
      <c r="F80" s="348"/>
      <c r="G80" s="348"/>
      <c r="H80" s="348"/>
      <c r="I80" s="348"/>
      <c r="J80" s="348"/>
      <c r="K80" s="348"/>
    </row>
    <row r="81" spans="1:11" ht="12.75">
      <c r="A81" s="348"/>
      <c r="B81" s="348"/>
      <c r="C81" s="348"/>
      <c r="D81" s="348"/>
      <c r="E81" s="348"/>
      <c r="F81" s="348"/>
      <c r="G81" s="348"/>
      <c r="H81" s="348"/>
      <c r="I81" s="348"/>
      <c r="J81" s="348"/>
      <c r="K81" s="348"/>
    </row>
    <row r="82" spans="1:11" ht="12.75">
      <c r="A82" s="348"/>
      <c r="B82" s="348"/>
      <c r="C82" s="348"/>
      <c r="D82" s="348"/>
      <c r="E82" s="348"/>
      <c r="F82" s="348"/>
      <c r="G82" s="348"/>
      <c r="H82" s="348"/>
      <c r="I82" s="348"/>
      <c r="J82" s="348"/>
      <c r="K82" s="348"/>
    </row>
    <row r="83" spans="1:11" ht="12.75">
      <c r="A83" s="348"/>
      <c r="B83" s="348"/>
      <c r="C83" s="348"/>
      <c r="D83" s="348"/>
      <c r="E83" s="348"/>
      <c r="F83" s="348"/>
      <c r="G83" s="348"/>
      <c r="H83" s="348"/>
      <c r="I83" s="348"/>
      <c r="J83" s="348"/>
      <c r="K83" s="348"/>
    </row>
    <row r="84" spans="1:11" ht="12.75">
      <c r="A84" s="348"/>
      <c r="B84" s="348"/>
      <c r="C84" s="348"/>
      <c r="D84" s="348"/>
      <c r="E84" s="348"/>
      <c r="F84" s="348"/>
      <c r="G84" s="348"/>
      <c r="H84" s="348"/>
      <c r="I84" s="348"/>
      <c r="J84" s="348"/>
      <c r="K84" s="348"/>
    </row>
    <row r="85" spans="1:11" ht="12.75">
      <c r="A85" s="348"/>
      <c r="B85" s="348"/>
      <c r="C85" s="348"/>
      <c r="D85" s="348"/>
      <c r="E85" s="348"/>
      <c r="F85" s="348"/>
      <c r="G85" s="348"/>
      <c r="H85" s="348"/>
      <c r="I85" s="348"/>
      <c r="J85" s="348"/>
      <c r="K85" s="348"/>
    </row>
    <row r="86" spans="1:11" ht="12.75">
      <c r="A86" s="348"/>
      <c r="B86" s="348"/>
      <c r="C86" s="348"/>
      <c r="D86" s="348"/>
      <c r="E86" s="348"/>
      <c r="F86" s="348"/>
      <c r="G86" s="348"/>
      <c r="H86" s="348"/>
      <c r="I86" s="348"/>
      <c r="J86" s="348"/>
      <c r="K86" s="348"/>
    </row>
    <row r="87" spans="1:11" ht="12.75">
      <c r="A87" s="348"/>
      <c r="B87" s="348"/>
      <c r="C87" s="348"/>
      <c r="D87" s="348"/>
      <c r="E87" s="348"/>
      <c r="F87" s="348"/>
      <c r="G87" s="348"/>
      <c r="H87" s="348"/>
      <c r="I87" s="348"/>
      <c r="J87" s="348"/>
      <c r="K87" s="348"/>
    </row>
  </sheetData>
  <sheetProtection password="DA6F" sheet="1" selectLockedCells="1" selectUnlockedCells="1"/>
  <mergeCells count="1">
    <mergeCell ref="A9:B9"/>
  </mergeCells>
  <conditionalFormatting sqref="B68">
    <cfRule type="cellIs" priority="2" dxfId="13" operator="equal" stopIfTrue="1">
      <formula>#DIV/0!</formula>
    </cfRule>
    <cfRule type="containsText" priority="3" dxfId="13" operator="containsText" stopIfTrue="1" text="DIV">
      <formula>NOT(ISERROR(SEARCH("DIV",B68)))</formula>
    </cfRule>
  </conditionalFormatting>
  <conditionalFormatting sqref="B56">
    <cfRule type="cellIs" priority="1" dxfId="12" operator="equal" stopIfTrue="1">
      <formula>"Sans objet"</formula>
    </cfRule>
  </conditionalFormatting>
  <printOptions/>
  <pageMargins left="0.7086614173228347" right="0.7086614173228347" top="0.27" bottom="0.35" header="0.31496062992125984" footer="0.31496062992125984"/>
  <pageSetup horizontalDpi="600" verticalDpi="600" orientation="landscape" paperSize="9" scale="8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J191"/>
  <sheetViews>
    <sheetView showRowColHeaders="0" zoomScaleSheetLayoutView="90" zoomScalePageLayoutView="0" workbookViewId="0" topLeftCell="A1">
      <selection activeCell="F24" sqref="F24"/>
    </sheetView>
  </sheetViews>
  <sheetFormatPr defaultColWidth="11.421875" defaultRowHeight="12.75"/>
  <cols>
    <col min="1" max="1" width="9.8515625" style="0" customWidth="1"/>
    <col min="2" max="2" width="70.421875" style="0" customWidth="1"/>
    <col min="3" max="3" width="16.28125" style="0" customWidth="1"/>
    <col min="4" max="4" width="10.7109375" style="131" customWidth="1"/>
    <col min="5" max="5" width="82.7109375" style="138" customWidth="1"/>
    <col min="6" max="6" width="78.57421875" style="0" customWidth="1"/>
    <col min="7" max="7" width="73.421875" style="154" customWidth="1"/>
    <col min="8" max="8" width="0.71875" style="38" customWidth="1"/>
    <col min="9" max="9" width="72.8515625" style="0" customWidth="1"/>
    <col min="10" max="10" width="58.7109375" style="0" customWidth="1"/>
    <col min="11" max="11" width="17.421875" style="0" customWidth="1"/>
    <col min="12" max="12" width="20.7109375" style="0" customWidth="1"/>
    <col min="13" max="13" width="11.421875" style="0" customWidth="1"/>
  </cols>
  <sheetData>
    <row r="1" spans="1:5" ht="12.75">
      <c r="A1" s="128"/>
      <c r="B1" s="128"/>
      <c r="C1" s="128"/>
      <c r="D1" s="171"/>
      <c r="E1" s="172"/>
    </row>
    <row r="2" spans="1:5" ht="12.75">
      <c r="A2" s="128"/>
      <c r="B2" s="128"/>
      <c r="C2" s="128"/>
      <c r="D2" s="171"/>
      <c r="E2" s="172"/>
    </row>
    <row r="3" spans="1:5" ht="12.75">
      <c r="A3" s="128"/>
      <c r="B3" s="128"/>
      <c r="C3" s="128"/>
      <c r="D3" s="171"/>
      <c r="E3" s="172"/>
    </row>
    <row r="4" spans="1:5" ht="12.75">
      <c r="A4" s="128"/>
      <c r="B4" s="128"/>
      <c r="C4" s="128"/>
      <c r="D4" s="171"/>
      <c r="E4" s="172"/>
    </row>
    <row r="5" spans="1:5" ht="12.75">
      <c r="A5" s="128"/>
      <c r="B5" s="128"/>
      <c r="C5" s="128"/>
      <c r="D5" s="171"/>
      <c r="E5" s="172"/>
    </row>
    <row r="6" spans="1:5" ht="15.75" customHeight="1">
      <c r="A6" s="128"/>
      <c r="B6" s="128"/>
      <c r="C6" s="128"/>
      <c r="D6" s="171"/>
      <c r="E6" s="172"/>
    </row>
    <row r="7" spans="1:5" ht="12.75">
      <c r="A7" s="128"/>
      <c r="B7" s="128"/>
      <c r="C7" s="128"/>
      <c r="D7" s="171"/>
      <c r="E7" s="172"/>
    </row>
    <row r="8" spans="1:5" ht="12.75">
      <c r="A8" s="128"/>
      <c r="B8" s="128"/>
      <c r="C8" s="128"/>
      <c r="D8" s="171"/>
      <c r="E8" s="172"/>
    </row>
    <row r="9" spans="1:8" s="6" customFormat="1" ht="63" customHeight="1">
      <c r="A9" s="392" t="s">
        <v>124</v>
      </c>
      <c r="B9" s="392"/>
      <c r="C9" s="392"/>
      <c r="D9" s="392"/>
      <c r="E9" s="392"/>
      <c r="G9" s="155"/>
      <c r="H9" s="40"/>
    </row>
    <row r="11" spans="1:8" s="2" customFormat="1" ht="22.5" customHeight="1">
      <c r="A11" s="161" t="s">
        <v>286</v>
      </c>
      <c r="B11" s="42"/>
      <c r="C11" s="42"/>
      <c r="D11" s="118"/>
      <c r="E11" s="1"/>
      <c r="F11" s="1"/>
      <c r="G11" s="156"/>
      <c r="H11" s="38"/>
    </row>
    <row r="12" spans="1:8" s="2" customFormat="1" ht="12.75" customHeight="1">
      <c r="A12" s="164"/>
      <c r="B12" s="167"/>
      <c r="C12" s="167"/>
      <c r="D12" s="168"/>
      <c r="E12" s="165"/>
      <c r="G12" s="157"/>
      <c r="H12" s="43"/>
    </row>
    <row r="13" spans="1:9" s="138" customFormat="1" ht="22.5" customHeight="1">
      <c r="A13" s="146"/>
      <c r="B13" s="146"/>
      <c r="C13" s="146"/>
      <c r="D13" s="130" t="s">
        <v>2</v>
      </c>
      <c r="E13" s="139" t="s">
        <v>25</v>
      </c>
      <c r="F13" s="147"/>
      <c r="G13" s="158"/>
      <c r="H13" s="148" t="s">
        <v>16</v>
      </c>
      <c r="I13" s="149"/>
    </row>
    <row r="14" spans="1:8" s="4" customFormat="1" ht="21.75" customHeight="1">
      <c r="A14" s="51" t="s">
        <v>3</v>
      </c>
      <c r="B14" s="384" t="s">
        <v>139</v>
      </c>
      <c r="C14" s="385"/>
      <c r="D14" s="132">
        <f>Questionnaire!D15</f>
        <v>0</v>
      </c>
      <c r="E14" s="140">
        <f aca="true" t="shared" si="0" ref="E14:E26">IF(COUNTIF(D14,"NON")&gt;0,G14,"")</f>
      </c>
      <c r="G14" s="158" t="s">
        <v>366</v>
      </c>
      <c r="H14" s="55">
        <f>Questionnaire!O15</f>
        <v>8</v>
      </c>
    </row>
    <row r="15" spans="1:9" ht="21.75" customHeight="1">
      <c r="A15" s="54" t="s">
        <v>6</v>
      </c>
      <c r="B15" s="386" t="s">
        <v>126</v>
      </c>
      <c r="C15" s="387"/>
      <c r="D15" s="132">
        <f>Questionnaire!D16</f>
        <v>0</v>
      </c>
      <c r="E15" s="143">
        <f>IF(COUNTIF(D15,"NON")&gt;0,G15,"")</f>
      </c>
      <c r="F15" s="4"/>
      <c r="G15" s="158" t="s">
        <v>366</v>
      </c>
      <c r="H15" s="55">
        <f>Questionnaire!O16</f>
        <v>8</v>
      </c>
      <c r="I15" s="4"/>
    </row>
    <row r="16" spans="1:9" ht="21.75" customHeight="1">
      <c r="A16" s="51" t="s">
        <v>7</v>
      </c>
      <c r="B16" s="334" t="s">
        <v>129</v>
      </c>
      <c r="C16" s="339"/>
      <c r="D16" s="132">
        <f>Questionnaire!D17</f>
        <v>0</v>
      </c>
      <c r="E16" s="140">
        <f t="shared" si="0"/>
      </c>
      <c r="F16" s="4"/>
      <c r="G16" s="158" t="s">
        <v>365</v>
      </c>
      <c r="H16" s="55">
        <f>Questionnaire!O17</f>
        <v>16</v>
      </c>
      <c r="I16" s="4"/>
    </row>
    <row r="17" spans="1:9" ht="21.75" customHeight="1">
      <c r="A17" s="54" t="s">
        <v>8</v>
      </c>
      <c r="B17" s="373" t="s">
        <v>140</v>
      </c>
      <c r="C17" s="374"/>
      <c r="D17" s="132">
        <f>Questionnaire!D18</f>
        <v>0</v>
      </c>
      <c r="E17" s="143">
        <f>IF(COUNTIF(D17,"NON")&gt;0,G17,"")</f>
      </c>
      <c r="F17" s="4"/>
      <c r="G17" s="158" t="s">
        <v>365</v>
      </c>
      <c r="H17" s="55">
        <f>Questionnaire!O18</f>
        <v>16</v>
      </c>
      <c r="I17" s="4"/>
    </row>
    <row r="18" spans="1:9" ht="21.75" customHeight="1">
      <c r="A18" s="51" t="s">
        <v>9</v>
      </c>
      <c r="B18" s="375" t="s">
        <v>130</v>
      </c>
      <c r="C18" s="376"/>
      <c r="D18" s="132">
        <f>Questionnaire!D19</f>
        <v>0</v>
      </c>
      <c r="E18" s="140">
        <f t="shared" si="0"/>
      </c>
      <c r="F18" s="4"/>
      <c r="G18" s="158" t="s">
        <v>365</v>
      </c>
      <c r="H18" s="55">
        <f>Questionnaire!O19</f>
        <v>16</v>
      </c>
      <c r="I18" s="4"/>
    </row>
    <row r="19" spans="1:9" ht="21.75" customHeight="1">
      <c r="A19" s="54" t="s">
        <v>10</v>
      </c>
      <c r="B19" s="373" t="s">
        <v>131</v>
      </c>
      <c r="C19" s="374"/>
      <c r="D19" s="132">
        <f>Questionnaire!D20</f>
        <v>0</v>
      </c>
      <c r="E19" s="143">
        <f t="shared" si="0"/>
      </c>
      <c r="F19" s="4"/>
      <c r="G19" s="158" t="s">
        <v>365</v>
      </c>
      <c r="H19" s="55">
        <f>Questionnaire!O20</f>
        <v>16</v>
      </c>
      <c r="I19" s="4"/>
    </row>
    <row r="20" spans="1:9" ht="21.75" customHeight="1">
      <c r="A20" s="51" t="s">
        <v>125</v>
      </c>
      <c r="B20" s="375" t="s">
        <v>382</v>
      </c>
      <c r="C20" s="376"/>
      <c r="D20" s="132">
        <f>Questionnaire!D21</f>
        <v>0</v>
      </c>
      <c r="E20" s="140">
        <f t="shared" si="0"/>
      </c>
      <c r="F20" s="4"/>
      <c r="G20" s="158" t="s">
        <v>401</v>
      </c>
      <c r="H20" s="55">
        <f>Questionnaire!O21</f>
        <v>24</v>
      </c>
      <c r="I20" s="4"/>
    </row>
    <row r="21" spans="1:9" ht="21.75" customHeight="1">
      <c r="A21" s="123" t="s">
        <v>127</v>
      </c>
      <c r="B21" s="382" t="s">
        <v>141</v>
      </c>
      <c r="C21" s="383"/>
      <c r="D21" s="132">
        <f>Questionnaire!D22</f>
        <v>0</v>
      </c>
      <c r="E21" s="143">
        <f t="shared" si="0"/>
      </c>
      <c r="F21" s="4"/>
      <c r="G21" s="158" t="s">
        <v>367</v>
      </c>
      <c r="H21" s="55">
        <f>Questionnaire!O22</f>
        <v>8</v>
      </c>
      <c r="I21" s="4"/>
    </row>
    <row r="22" spans="1:8" ht="21.75" customHeight="1">
      <c r="A22" s="51" t="s">
        <v>128</v>
      </c>
      <c r="B22" s="375" t="s">
        <v>383</v>
      </c>
      <c r="C22" s="376"/>
      <c r="D22" s="132">
        <f>Questionnaire!D23</f>
        <v>0</v>
      </c>
      <c r="E22" s="142">
        <f t="shared" si="0"/>
      </c>
      <c r="F22" s="4"/>
      <c r="G22" s="158" t="s">
        <v>365</v>
      </c>
      <c r="H22" s="55">
        <f>Questionnaire!O23</f>
        <v>12</v>
      </c>
    </row>
    <row r="23" spans="1:8" s="2" customFormat="1" ht="21.75" customHeight="1">
      <c r="A23" s="123" t="s">
        <v>133</v>
      </c>
      <c r="B23" s="382" t="s">
        <v>384</v>
      </c>
      <c r="C23" s="383"/>
      <c r="D23" s="132">
        <f>Questionnaire!D24</f>
        <v>0</v>
      </c>
      <c r="E23" s="143">
        <f t="shared" si="0"/>
      </c>
      <c r="F23" s="4"/>
      <c r="G23" s="158" t="s">
        <v>367</v>
      </c>
      <c r="H23" s="55">
        <f>Questionnaire!O24</f>
        <v>8</v>
      </c>
    </row>
    <row r="24" spans="1:8" s="2" customFormat="1" ht="21.75" customHeight="1">
      <c r="A24" s="51" t="s">
        <v>134</v>
      </c>
      <c r="B24" s="375" t="s">
        <v>142</v>
      </c>
      <c r="C24" s="376"/>
      <c r="D24" s="132">
        <f>Questionnaire!D25</f>
        <v>0</v>
      </c>
      <c r="E24" s="140">
        <f t="shared" si="0"/>
      </c>
      <c r="F24" s="4"/>
      <c r="G24" s="158" t="s">
        <v>367</v>
      </c>
      <c r="H24" s="55">
        <f>Questionnaire!O25</f>
        <v>8</v>
      </c>
    </row>
    <row r="25" spans="1:8" ht="21.75" customHeight="1">
      <c r="A25" s="123" t="s">
        <v>135</v>
      </c>
      <c r="B25" s="382" t="s">
        <v>132</v>
      </c>
      <c r="C25" s="383"/>
      <c r="D25" s="132">
        <f>Questionnaire!D26</f>
        <v>0</v>
      </c>
      <c r="E25" s="144">
        <f t="shared" si="0"/>
      </c>
      <c r="F25" s="4"/>
      <c r="G25" s="158" t="s">
        <v>365</v>
      </c>
      <c r="H25" s="55">
        <f>Questionnaire!O26</f>
        <v>16</v>
      </c>
    </row>
    <row r="26" spans="1:8" ht="21.75" customHeight="1">
      <c r="A26" s="51" t="s">
        <v>136</v>
      </c>
      <c r="B26" s="375" t="s">
        <v>143</v>
      </c>
      <c r="C26" s="376"/>
      <c r="D26" s="132">
        <f>Questionnaire!D27</f>
        <v>0</v>
      </c>
      <c r="E26" s="142">
        <f t="shared" si="0"/>
      </c>
      <c r="F26" s="4"/>
      <c r="G26" s="158" t="s">
        <v>367</v>
      </c>
      <c r="H26" s="55">
        <f>Questionnaire!O27</f>
        <v>8</v>
      </c>
    </row>
    <row r="27" spans="1:9" ht="21.75" customHeight="1">
      <c r="A27" s="123" t="s">
        <v>137</v>
      </c>
      <c r="B27" s="382" t="s">
        <v>288</v>
      </c>
      <c r="C27" s="383"/>
      <c r="D27" s="132">
        <f>Questionnaire!D28</f>
        <v>0</v>
      </c>
      <c r="E27" s="143">
        <f>IF(COUNTIF(D27,"NON")&gt;0,G27,"")</f>
      </c>
      <c r="F27" s="4"/>
      <c r="G27" s="158" t="s">
        <v>365</v>
      </c>
      <c r="H27" s="55">
        <f>Questionnaire!O28</f>
        <v>16</v>
      </c>
      <c r="I27" s="4"/>
    </row>
    <row r="28" spans="1:9" ht="21.75" customHeight="1">
      <c r="A28" s="51" t="s">
        <v>138</v>
      </c>
      <c r="B28" s="375" t="s">
        <v>287</v>
      </c>
      <c r="C28" s="376"/>
      <c r="D28" s="132">
        <f>Questionnaire!D29</f>
        <v>0</v>
      </c>
      <c r="E28" s="140">
        <f>IF(COUNTIF(D28,"NON")&gt;0,G28,"")</f>
      </c>
      <c r="F28" s="4"/>
      <c r="G28" s="158" t="s">
        <v>401</v>
      </c>
      <c r="H28" s="55">
        <f>Questionnaire!O29</f>
        <v>24</v>
      </c>
      <c r="I28" s="4"/>
    </row>
    <row r="29" spans="1:8" s="128" customFormat="1" ht="12.75" customHeight="1">
      <c r="A29" s="123"/>
      <c r="B29" s="134"/>
      <c r="C29" s="150"/>
      <c r="D29" s="136"/>
      <c r="E29" s="151"/>
      <c r="F29" s="124"/>
      <c r="G29" s="158"/>
      <c r="H29" s="125"/>
    </row>
    <row r="30" spans="1:9" ht="22.5" customHeight="1">
      <c r="A30" s="161" t="s">
        <v>144</v>
      </c>
      <c r="B30" s="42"/>
      <c r="C30" s="42"/>
      <c r="D30" s="137"/>
      <c r="E30" s="1"/>
      <c r="F30" s="38"/>
      <c r="G30" s="158"/>
      <c r="H30" s="127"/>
      <c r="I30" s="4"/>
    </row>
    <row r="31" spans="1:9" ht="12.75" customHeight="1">
      <c r="A31" s="164"/>
      <c r="B31" s="166"/>
      <c r="C31" s="166"/>
      <c r="D31" s="132"/>
      <c r="E31" s="165"/>
      <c r="F31" s="38"/>
      <c r="G31" s="158"/>
      <c r="H31" s="127"/>
      <c r="I31" s="4"/>
    </row>
    <row r="32" spans="1:9" ht="22.5" customHeight="1">
      <c r="A32" s="45"/>
      <c r="B32" s="45"/>
      <c r="C32" s="45"/>
      <c r="D32" s="130" t="str">
        <f>Questionnaire!D33</f>
        <v>Oui / Non</v>
      </c>
      <c r="E32" s="139" t="s">
        <v>25</v>
      </c>
      <c r="F32" s="38"/>
      <c r="G32" s="158"/>
      <c r="H32" s="55"/>
      <c r="I32" s="4"/>
    </row>
    <row r="33" spans="1:9" ht="21.75" customHeight="1">
      <c r="A33" s="51" t="s">
        <v>11</v>
      </c>
      <c r="B33" s="381" t="s">
        <v>361</v>
      </c>
      <c r="C33" s="376"/>
      <c r="D33" s="132">
        <f>Questionnaire!D34</f>
        <v>0</v>
      </c>
      <c r="E33" s="142">
        <f>IF(COUNTIF(D33,"NON")&gt;0,G33,"")</f>
      </c>
      <c r="F33" s="38"/>
      <c r="G33" s="158" t="s">
        <v>368</v>
      </c>
      <c r="H33" s="126">
        <f>Questionnaire!O34</f>
        <v>8</v>
      </c>
      <c r="I33" s="4"/>
    </row>
    <row r="34" spans="1:9" ht="21.75" customHeight="1">
      <c r="A34" s="123" t="s">
        <v>12</v>
      </c>
      <c r="B34" s="379" t="s">
        <v>146</v>
      </c>
      <c r="C34" s="380"/>
      <c r="D34" s="132">
        <f>Questionnaire!D35</f>
        <v>0</v>
      </c>
      <c r="E34" s="143">
        <f>IF(COUNTIF(D34,"NON")&gt;0,G34,"")</f>
      </c>
      <c r="F34" s="38"/>
      <c r="G34" s="158" t="s">
        <v>401</v>
      </c>
      <c r="H34" s="126">
        <f>Questionnaire!O35</f>
        <v>32</v>
      </c>
      <c r="I34" s="128"/>
    </row>
    <row r="35" spans="1:9" ht="21.75" customHeight="1">
      <c r="A35" s="51" t="s">
        <v>100</v>
      </c>
      <c r="B35" s="338" t="s">
        <v>145</v>
      </c>
      <c r="C35" s="335"/>
      <c r="D35" s="132">
        <f>Questionnaire!D36</f>
        <v>0</v>
      </c>
      <c r="E35" s="142">
        <f aca="true" t="shared" si="1" ref="E35:E53">IF(COUNTIF(D35,"NON")&gt;0,G35,"")</f>
      </c>
      <c r="F35" s="38"/>
      <c r="G35" s="158" t="s">
        <v>411</v>
      </c>
      <c r="H35" s="126">
        <f>Questionnaire!O36</f>
        <v>12</v>
      </c>
      <c r="I35" s="4"/>
    </row>
    <row r="36" spans="1:9" ht="21.75" customHeight="1">
      <c r="A36" s="123" t="s">
        <v>151</v>
      </c>
      <c r="B36" s="341" t="s">
        <v>321</v>
      </c>
      <c r="C36" s="333"/>
      <c r="D36" s="132">
        <f>Questionnaire!D37</f>
        <v>0</v>
      </c>
      <c r="E36" s="143">
        <f t="shared" si="1"/>
      </c>
      <c r="F36" s="38"/>
      <c r="G36" s="158" t="s">
        <v>401</v>
      </c>
      <c r="H36" s="126">
        <f>Questionnaire!O37</f>
        <v>24</v>
      </c>
      <c r="I36" s="4"/>
    </row>
    <row r="37" spans="1:9" ht="21.75" customHeight="1">
      <c r="A37" s="51" t="s">
        <v>152</v>
      </c>
      <c r="B37" s="243" t="s">
        <v>147</v>
      </c>
      <c r="C37" s="339"/>
      <c r="D37" s="132">
        <f>Questionnaire!D38</f>
        <v>0</v>
      </c>
      <c r="E37" s="142">
        <f t="shared" si="1"/>
      </c>
      <c r="F37" s="38"/>
      <c r="G37" s="158" t="s">
        <v>369</v>
      </c>
      <c r="H37" s="126">
        <f>Questionnaire!O38</f>
        <v>8</v>
      </c>
      <c r="I37" s="4"/>
    </row>
    <row r="38" spans="1:9" ht="21.75" customHeight="1">
      <c r="A38" s="123" t="s">
        <v>153</v>
      </c>
      <c r="B38" s="341" t="s">
        <v>329</v>
      </c>
      <c r="C38" s="333"/>
      <c r="D38" s="132">
        <f>Questionnaire!D39</f>
        <v>0</v>
      </c>
      <c r="E38" s="143">
        <f t="shared" si="1"/>
      </c>
      <c r="F38" s="38"/>
      <c r="G38" s="158" t="s">
        <v>411</v>
      </c>
      <c r="H38" s="126">
        <f>Questionnaire!O39</f>
        <v>16</v>
      </c>
      <c r="I38" s="4"/>
    </row>
    <row r="39" spans="1:9" ht="21.75" customHeight="1">
      <c r="A39" s="51" t="s">
        <v>154</v>
      </c>
      <c r="B39" s="243" t="s">
        <v>148</v>
      </c>
      <c r="C39" s="335"/>
      <c r="D39" s="132">
        <f>Questionnaire!D40</f>
        <v>0</v>
      </c>
      <c r="E39" s="142">
        <f t="shared" si="1"/>
      </c>
      <c r="F39" s="38"/>
      <c r="G39" s="158" t="s">
        <v>401</v>
      </c>
      <c r="H39" s="126">
        <f>Questionnaire!O40</f>
        <v>24</v>
      </c>
      <c r="I39" s="4"/>
    </row>
    <row r="40" spans="1:9" ht="21.75" customHeight="1">
      <c r="A40" s="123" t="s">
        <v>155</v>
      </c>
      <c r="B40" s="341" t="s">
        <v>149</v>
      </c>
      <c r="C40" s="333"/>
      <c r="D40" s="132">
        <f>Questionnaire!D41</f>
        <v>0</v>
      </c>
      <c r="E40" s="143">
        <f t="shared" si="1"/>
      </c>
      <c r="F40" s="38"/>
      <c r="G40" s="158" t="s">
        <v>411</v>
      </c>
      <c r="H40" s="126">
        <f>Questionnaire!O41</f>
        <v>16</v>
      </c>
      <c r="I40" s="4"/>
    </row>
    <row r="41" spans="1:9" ht="21.75" customHeight="1">
      <c r="A41" s="51" t="s">
        <v>156</v>
      </c>
      <c r="B41" s="338" t="s">
        <v>150</v>
      </c>
      <c r="C41" s="335"/>
      <c r="D41" s="132">
        <f>Questionnaire!D42</f>
        <v>0</v>
      </c>
      <c r="E41" s="142">
        <f t="shared" si="1"/>
      </c>
      <c r="F41" s="38"/>
      <c r="G41" s="158" t="s">
        <v>411</v>
      </c>
      <c r="H41" s="126">
        <f>Questionnaire!O42</f>
        <v>16</v>
      </c>
      <c r="I41" s="4"/>
    </row>
    <row r="42" spans="1:9" ht="21.75" customHeight="1">
      <c r="A42" s="123" t="s">
        <v>162</v>
      </c>
      <c r="B42" s="341" t="s">
        <v>158</v>
      </c>
      <c r="C42" s="333"/>
      <c r="D42" s="132">
        <f>Questionnaire!D43</f>
        <v>0</v>
      </c>
      <c r="E42" s="143">
        <f t="shared" si="1"/>
      </c>
      <c r="F42" s="38"/>
      <c r="G42" s="158" t="s">
        <v>401</v>
      </c>
      <c r="H42" s="126">
        <f>Questionnaire!O43</f>
        <v>32</v>
      </c>
      <c r="I42" s="4"/>
    </row>
    <row r="43" spans="1:9" ht="21.75" customHeight="1">
      <c r="A43" s="51" t="s">
        <v>163</v>
      </c>
      <c r="B43" s="338" t="s">
        <v>159</v>
      </c>
      <c r="C43" s="335"/>
      <c r="D43" s="132">
        <f>Questionnaire!D44</f>
        <v>0</v>
      </c>
      <c r="E43" s="142">
        <f t="shared" si="1"/>
      </c>
      <c r="F43" s="38"/>
      <c r="G43" s="158" t="s">
        <v>370</v>
      </c>
      <c r="H43" s="126">
        <f>Questionnaire!O44</f>
        <v>6</v>
      </c>
      <c r="I43" s="4"/>
    </row>
    <row r="44" spans="1:9" ht="21.75" customHeight="1">
      <c r="A44" s="123" t="s">
        <v>164</v>
      </c>
      <c r="B44" s="341" t="s">
        <v>334</v>
      </c>
      <c r="C44" s="333"/>
      <c r="D44" s="132">
        <f>Questionnaire!D45</f>
        <v>0</v>
      </c>
      <c r="E44" s="143">
        <f t="shared" si="1"/>
      </c>
      <c r="F44" s="38"/>
      <c r="G44" s="158" t="s">
        <v>411</v>
      </c>
      <c r="H44" s="126">
        <f>Questionnaire!O45</f>
        <v>16</v>
      </c>
      <c r="I44" s="4"/>
    </row>
    <row r="45" spans="1:9" ht="21.75" customHeight="1">
      <c r="A45" s="51" t="s">
        <v>165</v>
      </c>
      <c r="B45" s="338" t="s">
        <v>385</v>
      </c>
      <c r="C45" s="335"/>
      <c r="D45" s="132">
        <f>Questionnaire!D46</f>
        <v>0</v>
      </c>
      <c r="E45" s="142">
        <f t="shared" si="1"/>
      </c>
      <c r="F45" s="38"/>
      <c r="G45" s="158" t="s">
        <v>411</v>
      </c>
      <c r="H45" s="126">
        <f>Questionnaire!O46</f>
        <v>16</v>
      </c>
      <c r="I45" s="4"/>
    </row>
    <row r="46" spans="1:9" ht="21.75" customHeight="1">
      <c r="A46" s="123" t="s">
        <v>166</v>
      </c>
      <c r="B46" s="341" t="s">
        <v>290</v>
      </c>
      <c r="C46" s="341"/>
      <c r="D46" s="132">
        <f>Questionnaire!D47</f>
        <v>0</v>
      </c>
      <c r="E46" s="143">
        <f t="shared" si="1"/>
      </c>
      <c r="F46" s="38"/>
      <c r="G46" s="158" t="s">
        <v>401</v>
      </c>
      <c r="H46" s="126">
        <f>Questionnaire!O47</f>
        <v>24</v>
      </c>
      <c r="I46" s="4"/>
    </row>
    <row r="47" spans="1:9" ht="21.75" customHeight="1">
      <c r="A47" s="51" t="s">
        <v>167</v>
      </c>
      <c r="B47" s="338" t="s">
        <v>160</v>
      </c>
      <c r="C47" s="338"/>
      <c r="D47" s="132">
        <f>Questionnaire!D48</f>
        <v>0</v>
      </c>
      <c r="E47" s="142">
        <f t="shared" si="1"/>
      </c>
      <c r="F47" s="38"/>
      <c r="G47" s="158" t="s">
        <v>411</v>
      </c>
      <c r="H47" s="126">
        <f>Questionnaire!O48</f>
        <v>18</v>
      </c>
      <c r="I47" s="4"/>
    </row>
    <row r="48" spans="1:8" s="123" customFormat="1" ht="21.75" customHeight="1">
      <c r="A48" s="123" t="s">
        <v>168</v>
      </c>
      <c r="B48" s="341" t="s">
        <v>289</v>
      </c>
      <c r="C48" s="341"/>
      <c r="D48" s="132">
        <f>Questionnaire!D49</f>
        <v>0</v>
      </c>
      <c r="E48" s="143">
        <f t="shared" si="1"/>
      </c>
      <c r="G48" s="158" t="s">
        <v>411</v>
      </c>
      <c r="H48" s="126">
        <f>Questionnaire!O49</f>
        <v>16</v>
      </c>
    </row>
    <row r="49" spans="1:9" ht="21.75" customHeight="1">
      <c r="A49" s="51" t="s">
        <v>169</v>
      </c>
      <c r="B49" s="381" t="s">
        <v>319</v>
      </c>
      <c r="C49" s="376"/>
      <c r="D49" s="132">
        <f>Questionnaire!D50</f>
        <v>0</v>
      </c>
      <c r="E49" s="142">
        <f t="shared" si="1"/>
      </c>
      <c r="F49" s="38"/>
      <c r="G49" s="158" t="s">
        <v>370</v>
      </c>
      <c r="H49" s="126">
        <f>Questionnaire!O50</f>
        <v>8</v>
      </c>
      <c r="I49" s="4"/>
    </row>
    <row r="50" spans="1:9" ht="21.75" customHeight="1">
      <c r="A50" s="123" t="s">
        <v>170</v>
      </c>
      <c r="B50" s="341" t="s">
        <v>291</v>
      </c>
      <c r="C50" s="341"/>
      <c r="D50" s="132">
        <f>Questionnaire!D51</f>
        <v>0</v>
      </c>
      <c r="E50" s="143">
        <f t="shared" si="1"/>
      </c>
      <c r="F50" s="38"/>
      <c r="G50" s="158" t="s">
        <v>411</v>
      </c>
      <c r="H50" s="126">
        <f>Questionnaire!O51</f>
        <v>12</v>
      </c>
      <c r="I50" s="4"/>
    </row>
    <row r="51" spans="1:9" ht="21.75" customHeight="1">
      <c r="A51" s="51" t="s">
        <v>171</v>
      </c>
      <c r="B51" s="338" t="s">
        <v>331</v>
      </c>
      <c r="C51" s="335"/>
      <c r="D51" s="132">
        <f>Questionnaire!D52</f>
        <v>0</v>
      </c>
      <c r="E51" s="142">
        <f t="shared" si="1"/>
      </c>
      <c r="F51" s="38"/>
      <c r="G51" s="158" t="s">
        <v>411</v>
      </c>
      <c r="H51" s="126">
        <f>Questionnaire!O52</f>
        <v>16</v>
      </c>
      <c r="I51" s="4"/>
    </row>
    <row r="52" spans="1:9" ht="21.75" customHeight="1">
      <c r="A52" s="123" t="s">
        <v>172</v>
      </c>
      <c r="B52" s="341" t="s">
        <v>320</v>
      </c>
      <c r="C52" s="341"/>
      <c r="D52" s="132">
        <f>Questionnaire!D53</f>
        <v>0</v>
      </c>
      <c r="E52" s="143">
        <f t="shared" si="1"/>
      </c>
      <c r="F52" s="38"/>
      <c r="G52" s="158" t="s">
        <v>370</v>
      </c>
      <c r="H52" s="126">
        <f>Questionnaire!O53</f>
        <v>8</v>
      </c>
      <c r="I52" s="4"/>
    </row>
    <row r="53" spans="1:9" ht="21.75" customHeight="1">
      <c r="A53" s="51" t="s">
        <v>173</v>
      </c>
      <c r="B53" s="338" t="s">
        <v>161</v>
      </c>
      <c r="C53" s="335"/>
      <c r="D53" s="132">
        <f>Questionnaire!D54</f>
        <v>0</v>
      </c>
      <c r="E53" s="142">
        <f t="shared" si="1"/>
      </c>
      <c r="F53" s="38"/>
      <c r="G53" s="158" t="s">
        <v>370</v>
      </c>
      <c r="H53" s="126">
        <f>Questionnaire!O54</f>
        <v>6</v>
      </c>
      <c r="I53" s="4"/>
    </row>
    <row r="54" spans="1:9" ht="12.75" customHeight="1">
      <c r="A54" s="143"/>
      <c r="B54" s="143"/>
      <c r="C54" s="143"/>
      <c r="D54" s="143"/>
      <c r="E54" s="143"/>
      <c r="F54" s="38"/>
      <c r="H54" s="126"/>
      <c r="I54" s="4"/>
    </row>
    <row r="55" spans="1:8" s="2" customFormat="1" ht="22.5" customHeight="1">
      <c r="A55" s="179" t="s">
        <v>326</v>
      </c>
      <c r="B55" s="42"/>
      <c r="C55" s="42"/>
      <c r="D55" s="118"/>
      <c r="E55" s="1"/>
      <c r="F55" s="38"/>
      <c r="G55" s="157"/>
      <c r="H55" s="127"/>
    </row>
    <row r="56" spans="1:9" ht="12.75" customHeight="1">
      <c r="A56" s="124"/>
      <c r="B56" s="124"/>
      <c r="C56" s="124"/>
      <c r="D56" s="132"/>
      <c r="E56" s="165"/>
      <c r="F56" s="38"/>
      <c r="G56" s="158"/>
      <c r="H56" s="55"/>
      <c r="I56" s="4"/>
    </row>
    <row r="57" spans="1:9" ht="22.5" customHeight="1">
      <c r="A57" s="45"/>
      <c r="B57" s="45"/>
      <c r="C57" s="45"/>
      <c r="D57" s="130" t="str">
        <f>Questionnaire!D58</f>
        <v>Oui / Non</v>
      </c>
      <c r="E57" s="139" t="s">
        <v>25</v>
      </c>
      <c r="F57" s="38"/>
      <c r="G57" s="158"/>
      <c r="H57" s="55"/>
      <c r="I57" s="5"/>
    </row>
    <row r="58" spans="1:9" ht="21.75" customHeight="1">
      <c r="A58" s="51" t="s">
        <v>13</v>
      </c>
      <c r="B58" s="366" t="s">
        <v>292</v>
      </c>
      <c r="C58" s="367"/>
      <c r="D58" s="132">
        <f>Questionnaire!D59</f>
        <v>0</v>
      </c>
      <c r="E58" s="142">
        <f aca="true" t="shared" si="2" ref="E58:E81">IF(COUNTIF(D58,"NON")&gt;0,G58,"")</f>
      </c>
      <c r="F58" s="38"/>
      <c r="G58" s="158" t="s">
        <v>401</v>
      </c>
      <c r="H58" s="55">
        <f>Questionnaire!O59</f>
        <v>32</v>
      </c>
      <c r="I58" s="4"/>
    </row>
    <row r="59" spans="1:9" ht="21.75" customHeight="1">
      <c r="A59" s="123" t="s">
        <v>14</v>
      </c>
      <c r="B59" s="382" t="s">
        <v>175</v>
      </c>
      <c r="C59" s="383"/>
      <c r="D59" s="132">
        <f>Questionnaire!D60</f>
        <v>0</v>
      </c>
      <c r="E59" s="143">
        <f t="shared" si="2"/>
      </c>
      <c r="F59" s="38"/>
      <c r="G59" s="158" t="s">
        <v>401</v>
      </c>
      <c r="H59" s="55">
        <f>Questionnaire!O60</f>
        <v>30</v>
      </c>
      <c r="I59" s="5"/>
    </row>
    <row r="60" spans="1:9" ht="21.75" customHeight="1">
      <c r="A60" s="51" t="s">
        <v>15</v>
      </c>
      <c r="B60" s="248" t="s">
        <v>293</v>
      </c>
      <c r="C60" s="249"/>
      <c r="D60" s="132">
        <f>Questionnaire!D61</f>
        <v>0</v>
      </c>
      <c r="E60" s="142">
        <f t="shared" si="2"/>
      </c>
      <c r="F60" s="38"/>
      <c r="G60" s="158" t="s">
        <v>371</v>
      </c>
      <c r="H60" s="55">
        <f>Questionnaire!O61</f>
        <v>12</v>
      </c>
      <c r="I60" s="5"/>
    </row>
    <row r="61" spans="1:9" ht="21.75" customHeight="1">
      <c r="A61" s="123" t="s">
        <v>98</v>
      </c>
      <c r="B61" s="331" t="s">
        <v>176</v>
      </c>
      <c r="C61" s="251"/>
      <c r="D61" s="132">
        <f>Questionnaire!D62</f>
        <v>0</v>
      </c>
      <c r="E61" s="143">
        <f t="shared" si="2"/>
      </c>
      <c r="F61" s="38"/>
      <c r="G61" s="158" t="s">
        <v>401</v>
      </c>
      <c r="H61" s="55">
        <f>Questionnaire!O62</f>
        <v>32</v>
      </c>
      <c r="I61" s="5"/>
    </row>
    <row r="62" spans="1:9" ht="21.75" customHeight="1">
      <c r="A62" s="51" t="s">
        <v>101</v>
      </c>
      <c r="B62" s="334" t="s">
        <v>362</v>
      </c>
      <c r="C62" s="329"/>
      <c r="D62" s="132">
        <f>Questionnaire!D63</f>
        <v>0</v>
      </c>
      <c r="E62" s="142">
        <f t="shared" si="2"/>
      </c>
      <c r="F62" s="38"/>
      <c r="G62" s="158" t="s">
        <v>371</v>
      </c>
      <c r="H62" s="55">
        <f>Questionnaire!O63</f>
        <v>16</v>
      </c>
      <c r="I62" s="5"/>
    </row>
    <row r="63" spans="1:9" ht="21.75" customHeight="1">
      <c r="A63" s="123" t="s">
        <v>103</v>
      </c>
      <c r="B63" s="253" t="s">
        <v>177</v>
      </c>
      <c r="C63" s="229"/>
      <c r="D63" s="132">
        <f>Questionnaire!D64</f>
        <v>0</v>
      </c>
      <c r="E63" s="143">
        <f t="shared" si="2"/>
      </c>
      <c r="F63" s="38"/>
      <c r="G63" s="158" t="s">
        <v>371</v>
      </c>
      <c r="H63" s="55">
        <f>Questionnaire!O64</f>
        <v>12</v>
      </c>
      <c r="I63" s="5"/>
    </row>
    <row r="64" spans="1:10" ht="21.75" customHeight="1">
      <c r="A64" s="51" t="s">
        <v>104</v>
      </c>
      <c r="B64" s="366" t="s">
        <v>178</v>
      </c>
      <c r="C64" s="367"/>
      <c r="D64" s="132">
        <f>Questionnaire!D65</f>
        <v>0</v>
      </c>
      <c r="E64" s="142">
        <f t="shared" si="2"/>
      </c>
      <c r="F64" s="38"/>
      <c r="G64" s="158" t="s">
        <v>401</v>
      </c>
      <c r="H64" s="55">
        <f>Questionnaire!O65</f>
        <v>24</v>
      </c>
      <c r="I64" s="135"/>
      <c r="J64" s="135"/>
    </row>
    <row r="65" spans="1:8" s="2" customFormat="1" ht="21.75" customHeight="1">
      <c r="A65" s="123" t="s">
        <v>105</v>
      </c>
      <c r="B65" s="368" t="s">
        <v>356</v>
      </c>
      <c r="C65" s="369"/>
      <c r="D65" s="132">
        <f>Questionnaire!D66</f>
        <v>0</v>
      </c>
      <c r="E65" s="143">
        <f t="shared" si="2"/>
      </c>
      <c r="F65" s="38"/>
      <c r="G65" s="158" t="s">
        <v>371</v>
      </c>
      <c r="H65" s="55">
        <f>Questionnaire!O66</f>
        <v>16</v>
      </c>
    </row>
    <row r="66" spans="1:8" ht="21.75" customHeight="1">
      <c r="A66" s="175" t="s">
        <v>106</v>
      </c>
      <c r="B66" s="256" t="s">
        <v>181</v>
      </c>
      <c r="C66" s="257"/>
      <c r="D66" s="176"/>
      <c r="E66" s="176"/>
      <c r="F66" s="38"/>
      <c r="G66" s="176"/>
      <c r="H66" s="55">
        <f>Questionnaire!O67</f>
        <v>0</v>
      </c>
    </row>
    <row r="67" spans="1:8" ht="21.75" customHeight="1">
      <c r="A67" s="123" t="s">
        <v>182</v>
      </c>
      <c r="B67" s="263" t="s">
        <v>336</v>
      </c>
      <c r="C67" s="264"/>
      <c r="D67" s="132">
        <f>Questionnaire!D68</f>
        <v>0</v>
      </c>
      <c r="E67" s="143">
        <f t="shared" si="2"/>
      </c>
      <c r="F67" s="38"/>
      <c r="G67" s="158" t="s">
        <v>401</v>
      </c>
      <c r="H67" s="55">
        <f>Questionnaire!O68</f>
        <v>32</v>
      </c>
    </row>
    <row r="68" spans="1:8" ht="21.75" customHeight="1">
      <c r="A68" s="51" t="s">
        <v>183</v>
      </c>
      <c r="B68" s="266" t="s">
        <v>339</v>
      </c>
      <c r="C68" s="224"/>
      <c r="D68" s="132">
        <f>Questionnaire!D69</f>
        <v>0</v>
      </c>
      <c r="E68" s="142">
        <f t="shared" si="2"/>
      </c>
      <c r="F68" s="38"/>
      <c r="G68" s="158" t="s">
        <v>401</v>
      </c>
      <c r="H68" s="55">
        <f>Questionnaire!O69</f>
        <v>24</v>
      </c>
    </row>
    <row r="69" spans="1:8" ht="21.75" customHeight="1">
      <c r="A69" s="54" t="s">
        <v>184</v>
      </c>
      <c r="B69" s="267" t="s">
        <v>294</v>
      </c>
      <c r="C69" s="268"/>
      <c r="D69" s="132">
        <f>Questionnaire!D70</f>
        <v>0</v>
      </c>
      <c r="E69" s="143">
        <f t="shared" si="2"/>
      </c>
      <c r="F69" s="38"/>
      <c r="G69" s="158" t="s">
        <v>372</v>
      </c>
      <c r="H69" s="55">
        <f>Questionnaire!O70</f>
        <v>8</v>
      </c>
    </row>
    <row r="70" spans="1:9" ht="21.75" customHeight="1">
      <c r="A70" s="51" t="s">
        <v>185</v>
      </c>
      <c r="B70" s="269" t="s">
        <v>335</v>
      </c>
      <c r="C70" s="224"/>
      <c r="D70" s="132">
        <f>Questionnaire!D71</f>
        <v>0</v>
      </c>
      <c r="E70" s="142">
        <f t="shared" si="2"/>
      </c>
      <c r="F70" s="38"/>
      <c r="G70" s="158" t="s">
        <v>401</v>
      </c>
      <c r="H70" s="55">
        <f>Questionnaire!O71</f>
        <v>24</v>
      </c>
      <c r="I70" s="4"/>
    </row>
    <row r="71" spans="1:9" ht="21.75" customHeight="1">
      <c r="A71" s="54" t="s">
        <v>190</v>
      </c>
      <c r="B71" s="267" t="s">
        <v>186</v>
      </c>
      <c r="C71" s="270"/>
      <c r="D71" s="132">
        <f>Questionnaire!D72</f>
        <v>0</v>
      </c>
      <c r="E71" s="143">
        <f t="shared" si="2"/>
      </c>
      <c r="F71" s="38"/>
      <c r="G71" s="158" t="s">
        <v>371</v>
      </c>
      <c r="H71" s="55">
        <f>Questionnaire!O72</f>
        <v>16</v>
      </c>
      <c r="I71" s="4"/>
    </row>
    <row r="72" spans="1:9" ht="21.75" customHeight="1">
      <c r="A72" s="51" t="s">
        <v>198</v>
      </c>
      <c r="B72" s="266" t="s">
        <v>322</v>
      </c>
      <c r="C72" s="271"/>
      <c r="D72" s="132">
        <f>Questionnaire!D73</f>
        <v>0</v>
      </c>
      <c r="E72" s="142">
        <f t="shared" si="2"/>
      </c>
      <c r="F72" s="38"/>
      <c r="G72" s="158" t="s">
        <v>371</v>
      </c>
      <c r="H72" s="55">
        <f>Questionnaire!O73</f>
        <v>16</v>
      </c>
      <c r="I72" s="4"/>
    </row>
    <row r="73" spans="1:9" ht="21.75" customHeight="1">
      <c r="A73" s="54" t="s">
        <v>191</v>
      </c>
      <c r="B73" s="267" t="s">
        <v>295</v>
      </c>
      <c r="C73" s="270"/>
      <c r="D73" s="132">
        <f>Questionnaire!D74</f>
        <v>0</v>
      </c>
      <c r="E73" s="143">
        <f t="shared" si="2"/>
      </c>
      <c r="F73" s="38"/>
      <c r="G73" s="158" t="s">
        <v>401</v>
      </c>
      <c r="H73" s="55">
        <f>Questionnaire!O74</f>
        <v>24</v>
      </c>
      <c r="I73" s="4"/>
    </row>
    <row r="74" spans="1:9" ht="21.75" customHeight="1">
      <c r="A74" s="51" t="s">
        <v>179</v>
      </c>
      <c r="B74" s="336" t="s">
        <v>296</v>
      </c>
      <c r="C74" s="271"/>
      <c r="D74" s="132">
        <f>Questionnaire!D75</f>
        <v>0</v>
      </c>
      <c r="E74" s="142">
        <f t="shared" si="2"/>
      </c>
      <c r="F74" s="38"/>
      <c r="G74" s="158" t="s">
        <v>371</v>
      </c>
      <c r="H74" s="55">
        <f>Questionnaire!O75</f>
        <v>16</v>
      </c>
      <c r="I74" s="4"/>
    </row>
    <row r="75" spans="1:9" ht="21.75" customHeight="1">
      <c r="A75" s="54" t="s">
        <v>180</v>
      </c>
      <c r="B75" s="340" t="s">
        <v>297</v>
      </c>
      <c r="C75" s="270"/>
      <c r="D75" s="132">
        <f>Questionnaire!D76</f>
        <v>0</v>
      </c>
      <c r="E75" s="143">
        <f t="shared" si="2"/>
      </c>
      <c r="F75" s="38"/>
      <c r="G75" s="158" t="s">
        <v>401</v>
      </c>
      <c r="H75" s="55">
        <f>Questionnaire!O76</f>
        <v>24</v>
      </c>
      <c r="I75" s="4"/>
    </row>
    <row r="76" spans="1:9" ht="21.75" customHeight="1">
      <c r="A76" s="51" t="s">
        <v>192</v>
      </c>
      <c r="B76" s="336" t="s">
        <v>310</v>
      </c>
      <c r="C76" s="271"/>
      <c r="D76" s="132">
        <f>Questionnaire!D77</f>
        <v>0</v>
      </c>
      <c r="E76" s="142">
        <f t="shared" si="2"/>
      </c>
      <c r="F76" s="38"/>
      <c r="G76" s="158" t="s">
        <v>401</v>
      </c>
      <c r="H76" s="55">
        <f>Questionnaire!O77</f>
        <v>24</v>
      </c>
      <c r="I76" s="4"/>
    </row>
    <row r="77" spans="1:9" ht="21.75" customHeight="1">
      <c r="A77" s="54" t="s">
        <v>193</v>
      </c>
      <c r="B77" s="340" t="s">
        <v>187</v>
      </c>
      <c r="C77" s="270"/>
      <c r="D77" s="132">
        <f>Questionnaire!D78</f>
        <v>0</v>
      </c>
      <c r="E77" s="143">
        <f t="shared" si="2"/>
      </c>
      <c r="F77" s="38"/>
      <c r="G77" s="158" t="s">
        <v>401</v>
      </c>
      <c r="H77" s="55">
        <f>Questionnaire!O78</f>
        <v>24</v>
      </c>
      <c r="I77" s="4"/>
    </row>
    <row r="78" spans="1:9" ht="21.75" customHeight="1">
      <c r="A78" s="51" t="s">
        <v>194</v>
      </c>
      <c r="B78" s="336" t="s">
        <v>188</v>
      </c>
      <c r="C78" s="271"/>
      <c r="D78" s="132">
        <f>Questionnaire!D79</f>
        <v>0</v>
      </c>
      <c r="E78" s="142">
        <f t="shared" si="2"/>
      </c>
      <c r="F78" s="38"/>
      <c r="G78" s="158" t="s">
        <v>401</v>
      </c>
      <c r="H78" s="55">
        <f>Questionnaire!O79</f>
        <v>24</v>
      </c>
      <c r="I78" s="4"/>
    </row>
    <row r="79" spans="1:9" ht="21.75" customHeight="1">
      <c r="A79" s="54" t="s">
        <v>195</v>
      </c>
      <c r="B79" s="340" t="s">
        <v>298</v>
      </c>
      <c r="C79" s="270"/>
      <c r="D79" s="132">
        <f>Questionnaire!D80</f>
        <v>0</v>
      </c>
      <c r="E79" s="143">
        <f t="shared" si="2"/>
      </c>
      <c r="F79" s="38"/>
      <c r="G79" s="158" t="s">
        <v>371</v>
      </c>
      <c r="H79" s="55">
        <f>Questionnaire!O80</f>
        <v>16</v>
      </c>
      <c r="I79" s="4"/>
    </row>
    <row r="80" spans="1:9" ht="21.75" customHeight="1">
      <c r="A80" s="51" t="s">
        <v>196</v>
      </c>
      <c r="B80" s="336" t="s">
        <v>189</v>
      </c>
      <c r="C80" s="271"/>
      <c r="D80" s="132">
        <f>Questionnaire!D81</f>
        <v>0</v>
      </c>
      <c r="E80" s="142">
        <f t="shared" si="2"/>
      </c>
      <c r="F80" s="38"/>
      <c r="G80" s="158" t="s">
        <v>401</v>
      </c>
      <c r="H80" s="55">
        <f>Questionnaire!O81</f>
        <v>32</v>
      </c>
      <c r="I80" s="4"/>
    </row>
    <row r="81" spans="1:9" ht="21.75" customHeight="1">
      <c r="A81" s="54" t="s">
        <v>197</v>
      </c>
      <c r="B81" s="343" t="s">
        <v>403</v>
      </c>
      <c r="C81" s="270"/>
      <c r="D81" s="132">
        <f>Questionnaire!D82</f>
        <v>0</v>
      </c>
      <c r="E81" s="143">
        <f t="shared" si="2"/>
      </c>
      <c r="F81" s="38"/>
      <c r="G81" s="158" t="s">
        <v>372</v>
      </c>
      <c r="H81" s="55">
        <f>Questionnaire!O82</f>
        <v>8</v>
      </c>
      <c r="I81" s="4"/>
    </row>
    <row r="82" spans="1:9" ht="12.75" customHeight="1">
      <c r="A82" s="142"/>
      <c r="B82" s="142"/>
      <c r="C82" s="142"/>
      <c r="D82" s="132"/>
      <c r="E82" s="142"/>
      <c r="F82" s="38"/>
      <c r="H82" s="145"/>
      <c r="I82" s="4"/>
    </row>
    <row r="83" spans="1:9" ht="22.5" customHeight="1">
      <c r="A83" s="179" t="s">
        <v>199</v>
      </c>
      <c r="B83" s="42"/>
      <c r="C83" s="42"/>
      <c r="D83" s="42"/>
      <c r="E83" s="42"/>
      <c r="F83" s="38"/>
      <c r="H83" s="145"/>
      <c r="I83" s="4"/>
    </row>
    <row r="84" spans="1:9" ht="12.75" customHeight="1">
      <c r="A84" s="124"/>
      <c r="B84" s="124"/>
      <c r="C84" s="124"/>
      <c r="D84" s="132"/>
      <c r="E84" s="144"/>
      <c r="F84" s="38"/>
      <c r="H84" s="145"/>
      <c r="I84" s="4"/>
    </row>
    <row r="85" spans="1:9" ht="22.5" customHeight="1">
      <c r="A85" s="45"/>
      <c r="B85" s="45"/>
      <c r="C85" s="45"/>
      <c r="D85" s="130" t="s">
        <v>2</v>
      </c>
      <c r="E85" s="139" t="s">
        <v>25</v>
      </c>
      <c r="F85" s="38"/>
      <c r="H85" s="145"/>
      <c r="I85" s="4"/>
    </row>
    <row r="86" spans="1:9" ht="21.75" customHeight="1">
      <c r="A86" s="51" t="s">
        <v>18</v>
      </c>
      <c r="B86" s="366" t="s">
        <v>174</v>
      </c>
      <c r="C86" s="367"/>
      <c r="D86" s="132">
        <f>Questionnaire!D87</f>
        <v>0</v>
      </c>
      <c r="E86" s="142">
        <f>IF(COUNTIF(D86,"NON")&gt;0,G86,"")</f>
      </c>
      <c r="F86" s="38"/>
      <c r="G86" s="158" t="s">
        <v>401</v>
      </c>
      <c r="H86" s="39">
        <f>Questionnaire!O87</f>
        <v>24</v>
      </c>
      <c r="I86" s="4"/>
    </row>
    <row r="87" spans="1:8" ht="21.75" customHeight="1">
      <c r="A87" s="54" t="s">
        <v>19</v>
      </c>
      <c r="B87" s="341" t="s">
        <v>318</v>
      </c>
      <c r="C87" s="333"/>
      <c r="D87" s="132">
        <f>Questionnaire!D88</f>
        <v>0</v>
      </c>
      <c r="E87" s="143">
        <f>IF(COUNTIF(D87,"NON")&gt;0,G87,"")</f>
      </c>
      <c r="F87" s="38"/>
      <c r="G87" s="158" t="s">
        <v>373</v>
      </c>
      <c r="H87" s="39">
        <f>Questionnaire!O88</f>
        <v>8</v>
      </c>
    </row>
    <row r="88" spans="1:8" ht="21.75" customHeight="1">
      <c r="A88" s="51" t="s">
        <v>20</v>
      </c>
      <c r="B88" s="329" t="s">
        <v>357</v>
      </c>
      <c r="C88" s="330"/>
      <c r="D88" s="132">
        <f>Questionnaire!D89</f>
        <v>0</v>
      </c>
      <c r="E88" s="169">
        <f aca="true" t="shared" si="3" ref="E88:E114">IF(COUNTIF(D88,"NON")&gt;0,G88,"")</f>
      </c>
      <c r="F88" s="38"/>
      <c r="G88" s="158" t="s">
        <v>373</v>
      </c>
      <c r="H88" s="39">
        <f>Questionnaire!O89</f>
        <v>8</v>
      </c>
    </row>
    <row r="89" spans="1:8" ht="21.75" customHeight="1">
      <c r="A89" s="54" t="s">
        <v>102</v>
      </c>
      <c r="B89" s="340" t="s">
        <v>299</v>
      </c>
      <c r="C89" s="216"/>
      <c r="D89" s="132">
        <f>Questionnaire!D90</f>
        <v>0</v>
      </c>
      <c r="E89" s="170">
        <f t="shared" si="3"/>
      </c>
      <c r="F89" s="38"/>
      <c r="G89" s="158" t="s">
        <v>374</v>
      </c>
      <c r="H89" s="39">
        <f>Questionnaire!O90</f>
        <v>16</v>
      </c>
    </row>
    <row r="90" spans="1:8" ht="21.75" customHeight="1">
      <c r="A90" s="51" t="s">
        <v>107</v>
      </c>
      <c r="B90" s="366" t="s">
        <v>205</v>
      </c>
      <c r="C90" s="367"/>
      <c r="D90" s="132">
        <f>Questionnaire!D91</f>
        <v>0</v>
      </c>
      <c r="E90" s="142">
        <f t="shared" si="3"/>
      </c>
      <c r="F90" s="38"/>
      <c r="G90" s="158" t="s">
        <v>374</v>
      </c>
      <c r="H90" s="39">
        <f>Questionnaire!O91</f>
        <v>16</v>
      </c>
    </row>
    <row r="91" spans="1:8" ht="21.75" customHeight="1">
      <c r="A91" s="54" t="s">
        <v>108</v>
      </c>
      <c r="B91" s="364" t="s">
        <v>206</v>
      </c>
      <c r="C91" s="365"/>
      <c r="D91" s="132">
        <f>Questionnaire!D92</f>
        <v>0</v>
      </c>
      <c r="E91" s="144">
        <f t="shared" si="3"/>
      </c>
      <c r="F91" s="38"/>
      <c r="G91" s="158" t="s">
        <v>374</v>
      </c>
      <c r="H91" s="39">
        <f>Questionnaire!O92</f>
        <v>16</v>
      </c>
    </row>
    <row r="92" spans="1:8" ht="21.75" customHeight="1">
      <c r="A92" s="51" t="s">
        <v>109</v>
      </c>
      <c r="B92" s="381" t="s">
        <v>157</v>
      </c>
      <c r="C92" s="376"/>
      <c r="D92" s="132">
        <f>Questionnaire!D93</f>
        <v>0</v>
      </c>
      <c r="E92" s="142">
        <f t="shared" si="3"/>
      </c>
      <c r="F92" s="38"/>
      <c r="G92" s="158" t="s">
        <v>374</v>
      </c>
      <c r="H92" s="39">
        <f>Questionnaire!O93</f>
        <v>16</v>
      </c>
    </row>
    <row r="93" spans="1:8" ht="21.75" customHeight="1">
      <c r="A93" s="54" t="s">
        <v>110</v>
      </c>
      <c r="B93" s="328" t="s">
        <v>200</v>
      </c>
      <c r="C93" s="216"/>
      <c r="D93" s="132">
        <f>Questionnaire!D94</f>
        <v>0</v>
      </c>
      <c r="E93" s="144">
        <f t="shared" si="3"/>
      </c>
      <c r="F93" s="38"/>
      <c r="G93" s="158" t="s">
        <v>401</v>
      </c>
      <c r="H93" s="39">
        <f>Questionnaire!O94</f>
        <v>24</v>
      </c>
    </row>
    <row r="94" spans="1:8" ht="21.75" customHeight="1">
      <c r="A94" s="51" t="s">
        <v>111</v>
      </c>
      <c r="B94" s="329" t="s">
        <v>306</v>
      </c>
      <c r="C94" s="224"/>
      <c r="D94" s="132">
        <f>Questionnaire!D95</f>
        <v>0</v>
      </c>
      <c r="E94" s="142">
        <f t="shared" si="3"/>
      </c>
      <c r="F94" s="38"/>
      <c r="G94" s="158" t="s">
        <v>374</v>
      </c>
      <c r="H94" s="39">
        <f>Questionnaire!O95</f>
        <v>16</v>
      </c>
    </row>
    <row r="95" spans="1:8" ht="21.75" customHeight="1">
      <c r="A95" s="54" t="s">
        <v>112</v>
      </c>
      <c r="B95" s="364" t="s">
        <v>207</v>
      </c>
      <c r="C95" s="365"/>
      <c r="D95" s="132">
        <f>Questionnaire!D96</f>
        <v>0</v>
      </c>
      <c r="E95" s="144">
        <f t="shared" si="3"/>
      </c>
      <c r="F95" s="38"/>
      <c r="G95" s="158" t="s">
        <v>374</v>
      </c>
      <c r="H95" s="39">
        <f>Questionnaire!O96</f>
        <v>16</v>
      </c>
    </row>
    <row r="96" spans="1:8" ht="21.75" customHeight="1">
      <c r="A96" s="51" t="s">
        <v>113</v>
      </c>
      <c r="B96" s="329" t="s">
        <v>304</v>
      </c>
      <c r="C96" s="224"/>
      <c r="D96" s="132">
        <f>Questionnaire!D97</f>
        <v>0</v>
      </c>
      <c r="E96" s="142">
        <f t="shared" si="3"/>
      </c>
      <c r="F96" s="38"/>
      <c r="G96" s="158" t="s">
        <v>401</v>
      </c>
      <c r="H96" s="39">
        <f>Questionnaire!O97</f>
        <v>32</v>
      </c>
    </row>
    <row r="97" spans="1:8" ht="21.75" customHeight="1">
      <c r="A97" s="54" t="s">
        <v>114</v>
      </c>
      <c r="B97" s="364" t="s">
        <v>341</v>
      </c>
      <c r="C97" s="365"/>
      <c r="D97" s="132">
        <f>Questionnaire!D98</f>
        <v>0</v>
      </c>
      <c r="E97" s="144">
        <f t="shared" si="3"/>
      </c>
      <c r="F97" s="38"/>
      <c r="G97" s="158" t="s">
        <v>401</v>
      </c>
      <c r="H97" s="39">
        <f>Questionnaire!O98</f>
        <v>24</v>
      </c>
    </row>
    <row r="98" spans="1:8" ht="21.75" customHeight="1">
      <c r="A98" s="51" t="s">
        <v>115</v>
      </c>
      <c r="B98" s="329" t="s">
        <v>300</v>
      </c>
      <c r="C98" s="337"/>
      <c r="D98" s="132">
        <f>Questionnaire!D99</f>
        <v>0</v>
      </c>
      <c r="E98" s="142">
        <f t="shared" si="3"/>
      </c>
      <c r="F98" s="38"/>
      <c r="G98" s="158" t="s">
        <v>374</v>
      </c>
      <c r="H98" s="39">
        <f>Questionnaire!O99</f>
        <v>16</v>
      </c>
    </row>
    <row r="99" spans="1:8" ht="21.75" customHeight="1">
      <c r="A99" s="54" t="s">
        <v>116</v>
      </c>
      <c r="B99" s="364" t="s">
        <v>201</v>
      </c>
      <c r="C99" s="365"/>
      <c r="D99" s="132">
        <f>Questionnaire!D100</f>
        <v>0</v>
      </c>
      <c r="E99" s="144">
        <f t="shared" si="3"/>
      </c>
      <c r="F99" s="38"/>
      <c r="G99" s="158" t="s">
        <v>401</v>
      </c>
      <c r="H99" s="39">
        <f>Questionnaire!O100</f>
        <v>24</v>
      </c>
    </row>
    <row r="100" spans="1:8" ht="21.75" customHeight="1">
      <c r="A100" s="51" t="s">
        <v>117</v>
      </c>
      <c r="B100" s="329" t="s">
        <v>301</v>
      </c>
      <c r="C100" s="296"/>
      <c r="D100" s="132">
        <f>Questionnaire!D101</f>
        <v>0</v>
      </c>
      <c r="E100" s="142">
        <f t="shared" si="3"/>
      </c>
      <c r="F100" s="38"/>
      <c r="G100" s="158" t="s">
        <v>401</v>
      </c>
      <c r="H100" s="39">
        <f>Questionnaire!O101</f>
        <v>40</v>
      </c>
    </row>
    <row r="101" spans="1:8" ht="21.75" customHeight="1">
      <c r="A101" s="54" t="s">
        <v>118</v>
      </c>
      <c r="B101" s="340" t="s">
        <v>209</v>
      </c>
      <c r="C101" s="297"/>
      <c r="D101" s="132">
        <f>Questionnaire!D102</f>
        <v>0</v>
      </c>
      <c r="E101" s="144">
        <f t="shared" si="3"/>
      </c>
      <c r="F101" s="38"/>
      <c r="G101" s="158" t="s">
        <v>374</v>
      </c>
      <c r="H101" s="39">
        <f>Questionnaire!O102</f>
        <v>16</v>
      </c>
    </row>
    <row r="102" spans="1:8" ht="21.75" customHeight="1">
      <c r="A102" s="51" t="s">
        <v>212</v>
      </c>
      <c r="B102" s="377" t="s">
        <v>202</v>
      </c>
      <c r="C102" s="378"/>
      <c r="D102" s="132">
        <f>Questionnaire!D103</f>
        <v>0</v>
      </c>
      <c r="E102" s="142">
        <f t="shared" si="3"/>
      </c>
      <c r="F102" s="38"/>
      <c r="G102" s="158" t="s">
        <v>401</v>
      </c>
      <c r="H102" s="39">
        <f>Questionnaire!O103</f>
        <v>24</v>
      </c>
    </row>
    <row r="103" spans="1:8" ht="21.75" customHeight="1">
      <c r="A103" s="54" t="s">
        <v>213</v>
      </c>
      <c r="B103" s="328" t="s">
        <v>203</v>
      </c>
      <c r="C103" s="216"/>
      <c r="D103" s="132">
        <f>Questionnaire!D104</f>
        <v>0</v>
      </c>
      <c r="E103" s="144">
        <f t="shared" si="3"/>
      </c>
      <c r="F103" s="38"/>
      <c r="G103" s="158" t="s">
        <v>401</v>
      </c>
      <c r="H103" s="39">
        <f>Questionnaire!O104</f>
        <v>24</v>
      </c>
    </row>
    <row r="104" spans="1:8" ht="21.75" customHeight="1">
      <c r="A104" s="51" t="s">
        <v>214</v>
      </c>
      <c r="B104" s="292" t="s">
        <v>204</v>
      </c>
      <c r="C104" s="224"/>
      <c r="D104" s="132">
        <f>Questionnaire!D105</f>
        <v>0</v>
      </c>
      <c r="E104" s="142">
        <f t="shared" si="3"/>
      </c>
      <c r="F104" s="38"/>
      <c r="G104" s="158" t="s">
        <v>401</v>
      </c>
      <c r="H104" s="39">
        <f>Questionnaire!O105</f>
        <v>24</v>
      </c>
    </row>
    <row r="105" spans="1:8" ht="21.75" customHeight="1">
      <c r="A105" s="54" t="s">
        <v>215</v>
      </c>
      <c r="B105" s="298" t="s">
        <v>325</v>
      </c>
      <c r="C105" s="216"/>
      <c r="D105" s="132">
        <f>Questionnaire!D106</f>
        <v>0</v>
      </c>
      <c r="E105" s="144">
        <f t="shared" si="3"/>
      </c>
      <c r="F105" s="38"/>
      <c r="G105" s="158" t="s">
        <v>374</v>
      </c>
      <c r="H105" s="39">
        <f>Questionnaire!O106</f>
        <v>16</v>
      </c>
    </row>
    <row r="106" spans="1:8" ht="21.75" customHeight="1">
      <c r="A106" s="51" t="s">
        <v>216</v>
      </c>
      <c r="B106" s="366" t="s">
        <v>302</v>
      </c>
      <c r="C106" s="367"/>
      <c r="D106" s="132">
        <f>Questionnaire!D107</f>
        <v>0</v>
      </c>
      <c r="E106" s="142">
        <f t="shared" si="3"/>
      </c>
      <c r="F106" s="38"/>
      <c r="G106" s="158" t="s">
        <v>374</v>
      </c>
      <c r="H106" s="39">
        <f>Questionnaire!O107</f>
        <v>12</v>
      </c>
    </row>
    <row r="107" spans="1:8" ht="21.75" customHeight="1">
      <c r="A107" s="54" t="s">
        <v>315</v>
      </c>
      <c r="B107" s="340" t="s">
        <v>303</v>
      </c>
      <c r="C107" s="216"/>
      <c r="D107" s="132">
        <f>Questionnaire!D108</f>
        <v>0</v>
      </c>
      <c r="E107" s="144">
        <f t="shared" si="3"/>
      </c>
      <c r="F107" s="38"/>
      <c r="G107" s="158" t="s">
        <v>374</v>
      </c>
      <c r="H107" s="39">
        <f>Questionnaire!O108</f>
        <v>16</v>
      </c>
    </row>
    <row r="108" spans="1:8" ht="21.75" customHeight="1">
      <c r="A108" s="51" t="s">
        <v>217</v>
      </c>
      <c r="B108" s="336" t="s">
        <v>223</v>
      </c>
      <c r="C108" s="224"/>
      <c r="D108" s="132">
        <f>Questionnaire!D109</f>
        <v>0</v>
      </c>
      <c r="E108" s="142">
        <f t="shared" si="3"/>
      </c>
      <c r="F108" s="38"/>
      <c r="G108" s="158" t="s">
        <v>401</v>
      </c>
      <c r="H108" s="39">
        <f>Questionnaire!O109</f>
        <v>24</v>
      </c>
    </row>
    <row r="109" spans="1:8" ht="21.75" customHeight="1">
      <c r="A109" s="54" t="s">
        <v>218</v>
      </c>
      <c r="B109" s="299" t="s">
        <v>224</v>
      </c>
      <c r="C109" s="216"/>
      <c r="D109" s="132">
        <f>Questionnaire!D110</f>
        <v>0</v>
      </c>
      <c r="E109" s="144">
        <f t="shared" si="3"/>
      </c>
      <c r="F109" s="38"/>
      <c r="G109" s="158" t="s">
        <v>401</v>
      </c>
      <c r="H109" s="39">
        <f>Questionnaire!O110</f>
        <v>32</v>
      </c>
    </row>
    <row r="110" spans="1:8" ht="21.75" customHeight="1">
      <c r="A110" s="51" t="s">
        <v>219</v>
      </c>
      <c r="B110" s="336" t="s">
        <v>208</v>
      </c>
      <c r="C110" s="336"/>
      <c r="D110" s="132">
        <f>Questionnaire!D111</f>
        <v>0</v>
      </c>
      <c r="E110" s="142">
        <f t="shared" si="3"/>
      </c>
      <c r="F110" s="38"/>
      <c r="G110" s="158" t="s">
        <v>401</v>
      </c>
      <c r="H110" s="39">
        <f>Questionnaire!O111</f>
        <v>32</v>
      </c>
    </row>
    <row r="111" spans="1:8" ht="21.75" customHeight="1">
      <c r="A111" s="54" t="s">
        <v>316</v>
      </c>
      <c r="B111" s="299" t="s">
        <v>210</v>
      </c>
      <c r="C111" s="299"/>
      <c r="D111" s="132">
        <f>Questionnaire!D112</f>
        <v>0</v>
      </c>
      <c r="E111" s="144">
        <f t="shared" si="3"/>
      </c>
      <c r="F111" s="38"/>
      <c r="G111" s="158" t="s">
        <v>374</v>
      </c>
      <c r="H111" s="39">
        <f>Questionnaire!O112</f>
        <v>16</v>
      </c>
    </row>
    <row r="112" spans="1:8" ht="21.75" customHeight="1">
      <c r="A112" s="51" t="s">
        <v>220</v>
      </c>
      <c r="B112" s="336" t="s">
        <v>211</v>
      </c>
      <c r="C112" s="336"/>
      <c r="D112" s="132">
        <f>Questionnaire!D113</f>
        <v>0</v>
      </c>
      <c r="E112" s="142">
        <f t="shared" si="3"/>
      </c>
      <c r="F112" s="38"/>
      <c r="G112" s="158" t="s">
        <v>401</v>
      </c>
      <c r="H112" s="39">
        <f>Questionnaire!O113</f>
        <v>24</v>
      </c>
    </row>
    <row r="113" spans="1:8" ht="21.75" customHeight="1">
      <c r="A113" s="54" t="s">
        <v>221</v>
      </c>
      <c r="B113" s="328" t="s">
        <v>332</v>
      </c>
      <c r="C113" s="297"/>
      <c r="D113" s="132">
        <f>Questionnaire!D114</f>
        <v>0</v>
      </c>
      <c r="E113" s="144">
        <f t="shared" si="3"/>
      </c>
      <c r="F113" s="38"/>
      <c r="G113" s="158" t="s">
        <v>374</v>
      </c>
      <c r="H113" s="39">
        <f>Questionnaire!O114</f>
        <v>16</v>
      </c>
    </row>
    <row r="114" spans="1:8" ht="21.75" customHeight="1">
      <c r="A114" s="51" t="s">
        <v>222</v>
      </c>
      <c r="B114" s="343" t="s">
        <v>403</v>
      </c>
      <c r="C114" s="296"/>
      <c r="D114" s="132">
        <f>Questionnaire!D115</f>
        <v>0</v>
      </c>
      <c r="E114" s="142">
        <f t="shared" si="3"/>
      </c>
      <c r="F114" s="38"/>
      <c r="G114" s="158" t="s">
        <v>375</v>
      </c>
      <c r="H114" s="39">
        <f>Questionnaire!O115</f>
        <v>8</v>
      </c>
    </row>
    <row r="115" spans="1:8" ht="12.75" customHeight="1">
      <c r="A115" s="128"/>
      <c r="B115" s="128"/>
      <c r="C115" s="128"/>
      <c r="D115" s="171"/>
      <c r="E115" s="172"/>
      <c r="F115" s="38"/>
      <c r="G115" s="158"/>
      <c r="H115" s="127"/>
    </row>
    <row r="116" spans="1:8" ht="22.5" customHeight="1">
      <c r="A116" s="391" t="s">
        <v>225</v>
      </c>
      <c r="B116" s="391"/>
      <c r="C116" s="391"/>
      <c r="D116" s="391"/>
      <c r="E116" s="178"/>
      <c r="F116" s="178"/>
      <c r="G116" s="99"/>
      <c r="H116" s="178"/>
    </row>
    <row r="117" spans="1:8" ht="12.75" customHeight="1">
      <c r="A117" s="164"/>
      <c r="B117" s="164"/>
      <c r="C117" s="164"/>
      <c r="D117" s="164"/>
      <c r="E117" s="165"/>
      <c r="F117" s="38"/>
      <c r="G117" s="158"/>
      <c r="H117" s="125"/>
    </row>
    <row r="118" spans="1:8" ht="22.5" customHeight="1">
      <c r="A118" s="45"/>
      <c r="B118" s="45"/>
      <c r="C118" s="45"/>
      <c r="D118" s="130" t="str">
        <f>Questionnaire!D119</f>
        <v>Oui / Non</v>
      </c>
      <c r="E118" s="139" t="s">
        <v>25</v>
      </c>
      <c r="F118" s="38"/>
      <c r="G118" s="158"/>
      <c r="H118" s="55"/>
    </row>
    <row r="119" spans="1:8" ht="21.75" customHeight="1">
      <c r="A119" s="159" t="s">
        <v>119</v>
      </c>
      <c r="B119" s="366" t="s">
        <v>174</v>
      </c>
      <c r="C119" s="367"/>
      <c r="D119" s="132">
        <f>Questionnaire!D120</f>
        <v>0</v>
      </c>
      <c r="E119" s="142">
        <f aca="true" t="shared" si="4" ref="E119:E146">IF(COUNTIF(D119,"NON")&gt;0,G119,"")</f>
      </c>
      <c r="F119" s="38"/>
      <c r="G119" s="158" t="s">
        <v>401</v>
      </c>
      <c r="H119" s="126">
        <f>Questionnaire!O120</f>
        <v>24</v>
      </c>
    </row>
    <row r="120" spans="1:8" ht="21.75" customHeight="1">
      <c r="A120" s="160" t="s">
        <v>120</v>
      </c>
      <c r="B120" s="341" t="s">
        <v>323</v>
      </c>
      <c r="C120" s="333"/>
      <c r="D120" s="132">
        <f>Questionnaire!D121</f>
        <v>0</v>
      </c>
      <c r="E120" s="393">
        <f t="shared" si="4"/>
      </c>
      <c r="F120" s="394"/>
      <c r="G120" s="158" t="s">
        <v>376</v>
      </c>
      <c r="H120" s="126">
        <f>Questionnaire!O121</f>
        <v>16</v>
      </c>
    </row>
    <row r="121" spans="1:8" ht="21.75" customHeight="1">
      <c r="A121" s="159" t="s">
        <v>121</v>
      </c>
      <c r="B121" s="377" t="s">
        <v>386</v>
      </c>
      <c r="C121" s="378"/>
      <c r="D121" s="132">
        <f>Questionnaire!D122</f>
        <v>0</v>
      </c>
      <c r="E121" s="142">
        <f t="shared" si="4"/>
      </c>
      <c r="F121" s="38"/>
      <c r="G121" s="158" t="s">
        <v>401</v>
      </c>
      <c r="H121" s="126">
        <f>Questionnaire!O122</f>
        <v>32</v>
      </c>
    </row>
    <row r="122" spans="1:8" ht="21.75" customHeight="1">
      <c r="A122" s="160" t="s">
        <v>237</v>
      </c>
      <c r="B122" s="388" t="s">
        <v>226</v>
      </c>
      <c r="C122" s="389"/>
      <c r="D122" s="132">
        <f>Questionnaire!D123</f>
        <v>0</v>
      </c>
      <c r="E122" s="393">
        <f t="shared" si="4"/>
      </c>
      <c r="F122" s="394"/>
      <c r="G122" s="158" t="s">
        <v>376</v>
      </c>
      <c r="H122" s="126">
        <f>Questionnaire!O123</f>
        <v>16</v>
      </c>
    </row>
    <row r="123" spans="1:8" ht="21.75" customHeight="1">
      <c r="A123" s="159" t="s">
        <v>330</v>
      </c>
      <c r="B123" s="366" t="s">
        <v>227</v>
      </c>
      <c r="C123" s="367"/>
      <c r="D123" s="132">
        <f>Questionnaire!D124</f>
        <v>0</v>
      </c>
      <c r="E123" s="142">
        <f t="shared" si="4"/>
      </c>
      <c r="F123" s="38"/>
      <c r="G123" s="158" t="s">
        <v>401</v>
      </c>
      <c r="H123" s="126">
        <f>Questionnaire!O124</f>
        <v>32</v>
      </c>
    </row>
    <row r="124" spans="1:8" ht="21.75" customHeight="1">
      <c r="A124" s="160" t="s">
        <v>122</v>
      </c>
      <c r="B124" s="309" t="s">
        <v>305</v>
      </c>
      <c r="C124" s="310"/>
      <c r="D124" s="132">
        <f>Questionnaire!D125</f>
        <v>0</v>
      </c>
      <c r="E124" s="393">
        <f t="shared" si="4"/>
      </c>
      <c r="F124" s="394"/>
      <c r="G124" s="158" t="s">
        <v>401</v>
      </c>
      <c r="H124" s="126">
        <f>Questionnaire!O125</f>
        <v>24</v>
      </c>
    </row>
    <row r="125" spans="1:8" ht="21.75" customHeight="1">
      <c r="A125" s="159" t="s">
        <v>311</v>
      </c>
      <c r="B125" s="366" t="s">
        <v>309</v>
      </c>
      <c r="C125" s="367"/>
      <c r="D125" s="132">
        <f>Questionnaire!D126</f>
        <v>0</v>
      </c>
      <c r="E125" s="142">
        <f t="shared" si="4"/>
      </c>
      <c r="F125" s="38"/>
      <c r="G125" s="158" t="s">
        <v>376</v>
      </c>
      <c r="H125" s="126">
        <f>Questionnaire!O126</f>
        <v>16</v>
      </c>
    </row>
    <row r="126" spans="1:8" ht="21.75" customHeight="1">
      <c r="A126" s="160" t="s">
        <v>312</v>
      </c>
      <c r="B126" s="368" t="s">
        <v>409</v>
      </c>
      <c r="C126" s="369"/>
      <c r="D126" s="132">
        <f>Questionnaire!D127</f>
        <v>0</v>
      </c>
      <c r="E126" s="393">
        <f t="shared" si="4"/>
      </c>
      <c r="F126" s="394"/>
      <c r="G126" s="158" t="s">
        <v>401</v>
      </c>
      <c r="H126" s="126">
        <f>Questionnaire!O127</f>
        <v>24</v>
      </c>
    </row>
    <row r="127" spans="1:8" ht="21.75" customHeight="1">
      <c r="A127" s="159" t="s">
        <v>238</v>
      </c>
      <c r="B127" s="329" t="s">
        <v>228</v>
      </c>
      <c r="C127" s="330"/>
      <c r="D127" s="132">
        <f>Questionnaire!D128</f>
        <v>0</v>
      </c>
      <c r="E127" s="142">
        <f t="shared" si="4"/>
      </c>
      <c r="F127" s="38"/>
      <c r="G127" s="158" t="s">
        <v>376</v>
      </c>
      <c r="H127" s="126">
        <f>Questionnaire!O128</f>
        <v>12</v>
      </c>
    </row>
    <row r="128" spans="1:8" ht="21.75" customHeight="1">
      <c r="A128" s="160" t="s">
        <v>239</v>
      </c>
      <c r="B128" s="331" t="s">
        <v>306</v>
      </c>
      <c r="C128" s="332"/>
      <c r="D128" s="132">
        <f>Questionnaire!D129</f>
        <v>0</v>
      </c>
      <c r="E128" s="393">
        <f t="shared" si="4"/>
      </c>
      <c r="F128" s="394"/>
      <c r="G128" s="158" t="s">
        <v>376</v>
      </c>
      <c r="H128" s="126">
        <f>Questionnaire!O129</f>
        <v>16</v>
      </c>
    </row>
    <row r="129" spans="1:8" ht="21.75" customHeight="1">
      <c r="A129" s="159" t="s">
        <v>240</v>
      </c>
      <c r="B129" s="366" t="s">
        <v>307</v>
      </c>
      <c r="C129" s="367"/>
      <c r="D129" s="132">
        <f>Questionnaire!D130</f>
        <v>0</v>
      </c>
      <c r="E129" s="142">
        <f t="shared" si="4"/>
      </c>
      <c r="F129" s="38"/>
      <c r="G129" s="158" t="s">
        <v>377</v>
      </c>
      <c r="H129" s="126">
        <f>Questionnaire!O130</f>
        <v>8</v>
      </c>
    </row>
    <row r="130" spans="1:8" ht="21.75" customHeight="1">
      <c r="A130" s="160" t="s">
        <v>241</v>
      </c>
      <c r="B130" s="368" t="s">
        <v>308</v>
      </c>
      <c r="C130" s="369"/>
      <c r="D130" s="132">
        <f>Questionnaire!D131</f>
        <v>0</v>
      </c>
      <c r="E130" s="393">
        <f t="shared" si="4"/>
      </c>
      <c r="F130" s="394"/>
      <c r="G130" s="158" t="s">
        <v>401</v>
      </c>
      <c r="H130" s="126">
        <f>Questionnaire!O131</f>
        <v>24</v>
      </c>
    </row>
    <row r="131" spans="1:8" ht="21.75" customHeight="1">
      <c r="A131" s="159" t="s">
        <v>313</v>
      </c>
      <c r="B131" s="329" t="s">
        <v>201</v>
      </c>
      <c r="C131" s="330"/>
      <c r="D131" s="132">
        <f>Questionnaire!D132</f>
        <v>0</v>
      </c>
      <c r="E131" s="142">
        <f t="shared" si="4"/>
      </c>
      <c r="F131" s="38"/>
      <c r="G131" s="158" t="s">
        <v>401</v>
      </c>
      <c r="H131" s="126">
        <f>Questionnaire!O132</f>
        <v>24</v>
      </c>
    </row>
    <row r="132" spans="1:8" ht="21.75" customHeight="1">
      <c r="A132" s="160" t="s">
        <v>242</v>
      </c>
      <c r="B132" s="368" t="s">
        <v>344</v>
      </c>
      <c r="C132" s="369"/>
      <c r="D132" s="132">
        <f>Questionnaire!D133</f>
        <v>0</v>
      </c>
      <c r="E132" s="393">
        <f>IF(COUNTIF(D132,"NON")&gt;0,G132,"")</f>
      </c>
      <c r="F132" s="394"/>
      <c r="G132" s="158" t="s">
        <v>376</v>
      </c>
      <c r="H132" s="126">
        <f>Questionnaire!O133</f>
        <v>12</v>
      </c>
    </row>
    <row r="133" spans="1:8" ht="21.75" customHeight="1">
      <c r="A133" s="159" t="s">
        <v>314</v>
      </c>
      <c r="B133" s="329" t="s">
        <v>301</v>
      </c>
      <c r="C133" s="329"/>
      <c r="D133" s="132">
        <f>Questionnaire!D134</f>
        <v>0</v>
      </c>
      <c r="E133" s="142">
        <f t="shared" si="4"/>
      </c>
      <c r="F133" s="38"/>
      <c r="G133" s="158" t="s">
        <v>401</v>
      </c>
      <c r="H133" s="126">
        <f>Questionnaire!O134</f>
        <v>40</v>
      </c>
    </row>
    <row r="134" spans="1:8" ht="21.75" customHeight="1">
      <c r="A134" s="160" t="s">
        <v>243</v>
      </c>
      <c r="B134" s="368" t="s">
        <v>229</v>
      </c>
      <c r="C134" s="369"/>
      <c r="D134" s="132">
        <f>Questionnaire!D135</f>
        <v>0</v>
      </c>
      <c r="E134" s="393">
        <f t="shared" si="4"/>
      </c>
      <c r="F134" s="394"/>
      <c r="G134" s="158" t="s">
        <v>401</v>
      </c>
      <c r="H134" s="126">
        <f>Questionnaire!O135</f>
        <v>24</v>
      </c>
    </row>
    <row r="135" spans="1:8" ht="21.75" customHeight="1">
      <c r="A135" s="159" t="s">
        <v>244</v>
      </c>
      <c r="B135" s="329" t="s">
        <v>230</v>
      </c>
      <c r="C135" s="329"/>
      <c r="D135" s="132">
        <f>Questionnaire!D136</f>
        <v>0</v>
      </c>
      <c r="E135" s="142">
        <f t="shared" si="4"/>
      </c>
      <c r="F135" s="38"/>
      <c r="G135" s="158" t="s">
        <v>401</v>
      </c>
      <c r="H135" s="126">
        <f>Questionnaire!O136</f>
        <v>40</v>
      </c>
    </row>
    <row r="136" spans="1:8" ht="21.75" customHeight="1">
      <c r="A136" s="160" t="s">
        <v>245</v>
      </c>
      <c r="B136" s="368" t="s">
        <v>406</v>
      </c>
      <c r="C136" s="369"/>
      <c r="D136" s="132">
        <f>Questionnaire!D137</f>
        <v>0</v>
      </c>
      <c r="E136" s="393">
        <f t="shared" si="4"/>
      </c>
      <c r="F136" s="394"/>
      <c r="G136" s="158" t="s">
        <v>401</v>
      </c>
      <c r="H136" s="126">
        <f>Questionnaire!O137</f>
        <v>32</v>
      </c>
    </row>
    <row r="137" spans="1:8" ht="21.75" customHeight="1">
      <c r="A137" s="159" t="s">
        <v>246</v>
      </c>
      <c r="B137" s="329" t="s">
        <v>234</v>
      </c>
      <c r="C137" s="329"/>
      <c r="D137" s="132">
        <f>Questionnaire!D138</f>
        <v>0</v>
      </c>
      <c r="E137" s="142">
        <f t="shared" si="4"/>
      </c>
      <c r="F137" s="38"/>
      <c r="G137" s="158" t="s">
        <v>376</v>
      </c>
      <c r="H137" s="126">
        <f>Questionnaire!O138</f>
        <v>16</v>
      </c>
    </row>
    <row r="138" spans="1:8" ht="21.75" customHeight="1">
      <c r="A138" s="160" t="s">
        <v>247</v>
      </c>
      <c r="B138" s="368" t="s">
        <v>231</v>
      </c>
      <c r="C138" s="369"/>
      <c r="D138" s="132">
        <f>Questionnaire!D139</f>
        <v>0</v>
      </c>
      <c r="E138" s="393">
        <f t="shared" si="4"/>
      </c>
      <c r="F138" s="394"/>
      <c r="G138" s="158" t="s">
        <v>401</v>
      </c>
      <c r="H138" s="126">
        <f>Questionnaire!O139</f>
        <v>40</v>
      </c>
    </row>
    <row r="139" spans="1:8" ht="21.75" customHeight="1">
      <c r="A139" s="159" t="s">
        <v>317</v>
      </c>
      <c r="B139" s="329" t="s">
        <v>232</v>
      </c>
      <c r="C139" s="329"/>
      <c r="D139" s="132">
        <f>Questionnaire!D140</f>
        <v>0</v>
      </c>
      <c r="E139" s="142">
        <f t="shared" si="4"/>
      </c>
      <c r="F139" s="38"/>
      <c r="G139" s="158" t="s">
        <v>376</v>
      </c>
      <c r="H139" s="126">
        <f>Questionnaire!O140</f>
        <v>16</v>
      </c>
    </row>
    <row r="140" spans="1:8" ht="21.75" customHeight="1">
      <c r="A140" s="160" t="s">
        <v>248</v>
      </c>
      <c r="B140" s="368" t="s">
        <v>233</v>
      </c>
      <c r="C140" s="369"/>
      <c r="D140" s="132">
        <f>Questionnaire!D141</f>
        <v>0</v>
      </c>
      <c r="E140" s="393">
        <f t="shared" si="4"/>
      </c>
      <c r="F140" s="394"/>
      <c r="G140" s="158" t="s">
        <v>401</v>
      </c>
      <c r="H140" s="126">
        <f>Questionnaire!O141</f>
        <v>24</v>
      </c>
    </row>
    <row r="141" spans="1:8" ht="21.75" customHeight="1">
      <c r="A141" s="159" t="s">
        <v>249</v>
      </c>
      <c r="B141" s="329" t="s">
        <v>387</v>
      </c>
      <c r="C141" s="329"/>
      <c r="D141" s="132">
        <f>Questionnaire!D142</f>
        <v>0</v>
      </c>
      <c r="E141" s="142">
        <f t="shared" si="4"/>
      </c>
      <c r="F141" s="38"/>
      <c r="G141" s="158" t="s">
        <v>401</v>
      </c>
      <c r="H141" s="126">
        <f>Questionnaire!O142</f>
        <v>40</v>
      </c>
    </row>
    <row r="142" spans="1:8" ht="21.75" customHeight="1">
      <c r="A142" s="160" t="s">
        <v>250</v>
      </c>
      <c r="B142" s="368" t="s">
        <v>235</v>
      </c>
      <c r="C142" s="369"/>
      <c r="D142" s="132">
        <f>Questionnaire!D143</f>
        <v>0</v>
      </c>
      <c r="E142" s="393">
        <f t="shared" si="4"/>
      </c>
      <c r="F142" s="394"/>
      <c r="G142" s="158" t="s">
        <v>376</v>
      </c>
      <c r="H142" s="126">
        <f>Questionnaire!O143</f>
        <v>16</v>
      </c>
    </row>
    <row r="143" spans="1:8" ht="21.75" customHeight="1">
      <c r="A143" s="159" t="s">
        <v>251</v>
      </c>
      <c r="B143" s="329" t="s">
        <v>236</v>
      </c>
      <c r="C143" s="329"/>
      <c r="D143" s="132">
        <f>Questionnaire!D144</f>
        <v>0</v>
      </c>
      <c r="E143" s="142">
        <f t="shared" si="4"/>
      </c>
      <c r="F143" s="38"/>
      <c r="G143" s="158" t="s">
        <v>376</v>
      </c>
      <c r="H143" s="126">
        <f>Questionnaire!O144</f>
        <v>16</v>
      </c>
    </row>
    <row r="144" spans="1:8" ht="21.75" customHeight="1">
      <c r="A144" s="160" t="s">
        <v>252</v>
      </c>
      <c r="B144" s="368" t="s">
        <v>388</v>
      </c>
      <c r="C144" s="369"/>
      <c r="D144" s="132">
        <f>Questionnaire!D145</f>
        <v>0</v>
      </c>
      <c r="E144" s="393">
        <f t="shared" si="4"/>
      </c>
      <c r="F144" s="394"/>
      <c r="G144" s="158" t="s">
        <v>401</v>
      </c>
      <c r="H144" s="126">
        <f>Questionnaire!O145</f>
        <v>32</v>
      </c>
    </row>
    <row r="145" spans="1:8" ht="21.75" customHeight="1">
      <c r="A145" s="159" t="s">
        <v>253</v>
      </c>
      <c r="B145" s="342" t="s">
        <v>404</v>
      </c>
      <c r="C145" s="329"/>
      <c r="D145" s="132">
        <f>Questionnaire!D146</f>
        <v>0</v>
      </c>
      <c r="E145" s="142">
        <f t="shared" si="4"/>
      </c>
      <c r="F145" s="38"/>
      <c r="G145" s="158" t="s">
        <v>401</v>
      </c>
      <c r="H145" s="126">
        <f>Questionnaire!O146</f>
        <v>24</v>
      </c>
    </row>
    <row r="146" spans="1:9" s="133" customFormat="1" ht="21.75" customHeight="1">
      <c r="A146" s="160" t="s">
        <v>333</v>
      </c>
      <c r="B146" s="368" t="s">
        <v>389</v>
      </c>
      <c r="C146" s="369"/>
      <c r="D146" s="132">
        <f>Questionnaire!D147</f>
        <v>0</v>
      </c>
      <c r="E146" s="393">
        <f t="shared" si="4"/>
      </c>
      <c r="F146" s="394"/>
      <c r="G146" s="158" t="s">
        <v>376</v>
      </c>
      <c r="H146" s="126">
        <f>Questionnaire!O147</f>
        <v>16</v>
      </c>
      <c r="I146" s="185"/>
    </row>
    <row r="147" spans="1:8" ht="12.75" customHeight="1">
      <c r="A147" s="180"/>
      <c r="B147" s="180"/>
      <c r="C147" s="180"/>
      <c r="D147" s="180"/>
      <c r="E147" s="180"/>
      <c r="F147" s="38"/>
      <c r="G147" s="158"/>
      <c r="H147" s="55"/>
    </row>
    <row r="148" spans="1:8" ht="22.5" customHeight="1">
      <c r="A148" s="181" t="s">
        <v>254</v>
      </c>
      <c r="B148" s="42"/>
      <c r="C148" s="42"/>
      <c r="D148" s="118"/>
      <c r="E148" s="1"/>
      <c r="F148" s="38"/>
      <c r="G148" s="158"/>
      <c r="H148" s="127"/>
    </row>
    <row r="149" spans="1:8" ht="12.75" customHeight="1">
      <c r="A149" s="124"/>
      <c r="B149" s="124"/>
      <c r="C149" s="124"/>
      <c r="D149" s="132"/>
      <c r="E149" s="165"/>
      <c r="F149" s="38"/>
      <c r="G149" s="158"/>
      <c r="H149" s="55"/>
    </row>
    <row r="150" spans="1:8" ht="22.5" customHeight="1">
      <c r="A150" s="45"/>
      <c r="B150" s="45"/>
      <c r="C150" s="45"/>
      <c r="D150" s="130" t="str">
        <f>Questionnaire!D151</f>
        <v>Oui / Non</v>
      </c>
      <c r="E150" s="139" t="s">
        <v>25</v>
      </c>
      <c r="F150" s="38"/>
      <c r="G150" s="158"/>
      <c r="H150" s="55"/>
    </row>
    <row r="151" spans="1:8" ht="21.75" customHeight="1">
      <c r="A151" s="51" t="s">
        <v>21</v>
      </c>
      <c r="B151" s="366" t="s">
        <v>255</v>
      </c>
      <c r="C151" s="367"/>
      <c r="D151" s="132">
        <f>Questionnaire!D152</f>
        <v>0</v>
      </c>
      <c r="E151" s="142">
        <f aca="true" t="shared" si="5" ref="E151:E157">IF(COUNTIF(D151,"NON")&gt;0,G151,"")</f>
      </c>
      <c r="F151" s="38"/>
      <c r="G151" s="158" t="s">
        <v>401</v>
      </c>
      <c r="H151" s="126">
        <f>Questionnaire!O152</f>
        <v>40</v>
      </c>
    </row>
    <row r="152" spans="1:8" ht="21.75" customHeight="1">
      <c r="A152" s="123" t="s">
        <v>22</v>
      </c>
      <c r="B152" s="364" t="s">
        <v>402</v>
      </c>
      <c r="C152" s="365"/>
      <c r="D152" s="132">
        <f>Questionnaire!D153</f>
        <v>0</v>
      </c>
      <c r="E152" s="144">
        <f t="shared" si="5"/>
      </c>
      <c r="F152" s="38"/>
      <c r="G152" s="158" t="s">
        <v>401</v>
      </c>
      <c r="H152" s="126">
        <f>Questionnaire!O153</f>
        <v>40</v>
      </c>
    </row>
    <row r="153" spans="1:8" ht="21.75" customHeight="1">
      <c r="A153" s="51" t="s">
        <v>23</v>
      </c>
      <c r="B153" s="336" t="s">
        <v>201</v>
      </c>
      <c r="C153" s="336"/>
      <c r="D153" s="132">
        <f>Questionnaire!D154</f>
        <v>0</v>
      </c>
      <c r="E153" s="142">
        <f t="shared" si="5"/>
      </c>
      <c r="F153" s="38"/>
      <c r="G153" s="158" t="s">
        <v>401</v>
      </c>
      <c r="H153" s="126">
        <f>Questionnaire!O154</f>
        <v>24</v>
      </c>
    </row>
    <row r="154" spans="1:8" ht="21.75" customHeight="1">
      <c r="A154" s="123" t="s">
        <v>24</v>
      </c>
      <c r="B154" s="364" t="s">
        <v>256</v>
      </c>
      <c r="C154" s="365"/>
      <c r="D154" s="132">
        <f>Questionnaire!D155</f>
        <v>0</v>
      </c>
      <c r="E154" s="144">
        <f t="shared" si="5"/>
      </c>
      <c r="F154" s="38"/>
      <c r="G154" s="158" t="s">
        <v>401</v>
      </c>
      <c r="H154" s="126">
        <f>Questionnaire!O155</f>
        <v>40</v>
      </c>
    </row>
    <row r="155" spans="1:8" ht="21.75" customHeight="1">
      <c r="A155" s="51" t="s">
        <v>260</v>
      </c>
      <c r="B155" s="336" t="s">
        <v>258</v>
      </c>
      <c r="C155" s="336"/>
      <c r="D155" s="132">
        <f>Questionnaire!D156</f>
        <v>0</v>
      </c>
      <c r="E155" s="142">
        <f t="shared" si="5"/>
      </c>
      <c r="F155" s="38"/>
      <c r="G155" s="158" t="s">
        <v>401</v>
      </c>
      <c r="H155" s="126">
        <f>Questionnaire!O156</f>
        <v>40</v>
      </c>
    </row>
    <row r="156" spans="1:8" ht="21.75" customHeight="1">
      <c r="A156" s="123" t="s">
        <v>342</v>
      </c>
      <c r="B156" s="364" t="s">
        <v>259</v>
      </c>
      <c r="C156" s="365"/>
      <c r="D156" s="132">
        <f>Questionnaire!D157</f>
        <v>0</v>
      </c>
      <c r="E156" s="141">
        <f t="shared" si="5"/>
      </c>
      <c r="F156" s="38"/>
      <c r="G156" s="158" t="s">
        <v>401</v>
      </c>
      <c r="H156" s="126">
        <f>Questionnaire!O157</f>
        <v>32</v>
      </c>
    </row>
    <row r="157" spans="1:8" ht="21.75" customHeight="1">
      <c r="A157" s="208" t="s">
        <v>363</v>
      </c>
      <c r="B157" s="336" t="s">
        <v>364</v>
      </c>
      <c r="C157" s="336"/>
      <c r="D157" s="132">
        <f>Questionnaire!D158</f>
        <v>0</v>
      </c>
      <c r="E157" s="142">
        <f t="shared" si="5"/>
      </c>
      <c r="F157" s="38"/>
      <c r="G157" s="158" t="s">
        <v>401</v>
      </c>
      <c r="H157" s="126">
        <f>Questionnaire!O158</f>
        <v>32</v>
      </c>
    </row>
    <row r="158" spans="1:8" ht="12.75" customHeight="1">
      <c r="A158" s="226"/>
      <c r="B158" s="226"/>
      <c r="C158" s="226"/>
      <c r="D158" s="141"/>
      <c r="E158" s="226"/>
      <c r="F158" s="38"/>
      <c r="G158" s="158"/>
      <c r="H158" s="126"/>
    </row>
    <row r="159" spans="1:8" ht="22.5" customHeight="1">
      <c r="A159" s="179" t="s">
        <v>257</v>
      </c>
      <c r="B159" s="42"/>
      <c r="C159" s="42"/>
      <c r="D159" s="118"/>
      <c r="E159" s="1"/>
      <c r="F159" s="38"/>
      <c r="G159" s="158"/>
      <c r="H159" s="126"/>
    </row>
    <row r="160" spans="1:8" ht="12.75" customHeight="1">
      <c r="A160" s="124"/>
      <c r="B160" s="124"/>
      <c r="C160" s="124"/>
      <c r="D160" s="132"/>
      <c r="E160" s="165"/>
      <c r="F160" s="38"/>
      <c r="G160" s="158"/>
      <c r="H160" s="125"/>
    </row>
    <row r="161" spans="1:8" ht="22.5" customHeight="1">
      <c r="A161" s="45"/>
      <c r="B161" s="45"/>
      <c r="C161" s="45"/>
      <c r="D161" s="130" t="str">
        <f>Questionnaire!D162</f>
        <v>Oui / Non</v>
      </c>
      <c r="E161" s="139" t="s">
        <v>25</v>
      </c>
      <c r="F161" s="38"/>
      <c r="G161" s="158"/>
      <c r="H161" s="125"/>
    </row>
    <row r="162" spans="1:8" ht="21.75" customHeight="1">
      <c r="A162" s="51" t="s">
        <v>261</v>
      </c>
      <c r="B162" s="366" t="s">
        <v>405</v>
      </c>
      <c r="C162" s="367"/>
      <c r="D162" s="132">
        <f>Questionnaire!D163</f>
        <v>0</v>
      </c>
      <c r="E162" s="142">
        <f aca="true" t="shared" si="6" ref="E162:F165">IF(COUNTIF(D162,"NON")&gt;0,G162,"")</f>
      </c>
      <c r="F162" s="142">
        <f t="shared" si="6"/>
      </c>
      <c r="G162" s="158" t="s">
        <v>401</v>
      </c>
      <c r="H162" s="125">
        <f>Questionnaire!O163</f>
        <v>24</v>
      </c>
    </row>
    <row r="163" spans="1:8" ht="21.75" customHeight="1">
      <c r="A163" s="123" t="s">
        <v>262</v>
      </c>
      <c r="B163" s="368" t="s">
        <v>324</v>
      </c>
      <c r="C163" s="369"/>
      <c r="D163" s="132">
        <f>Questionnaire!D164</f>
        <v>0</v>
      </c>
      <c r="E163" s="144">
        <f t="shared" si="6"/>
      </c>
      <c r="F163" s="144">
        <f t="shared" si="6"/>
      </c>
      <c r="G163" s="158" t="s">
        <v>378</v>
      </c>
      <c r="H163" s="125">
        <f>Questionnaire!O164</f>
        <v>16</v>
      </c>
    </row>
    <row r="164" spans="1:8" ht="21.75" customHeight="1">
      <c r="A164" s="51" t="s">
        <v>265</v>
      </c>
      <c r="B164" s="336" t="s">
        <v>263</v>
      </c>
      <c r="C164" s="330"/>
      <c r="D164" s="132">
        <f>Questionnaire!D165</f>
        <v>0</v>
      </c>
      <c r="E164" s="142">
        <f t="shared" si="6"/>
      </c>
      <c r="F164" s="142">
        <f t="shared" si="6"/>
      </c>
      <c r="G164" s="158" t="s">
        <v>381</v>
      </c>
      <c r="H164" s="125">
        <f>Questionnaire!O165</f>
        <v>8</v>
      </c>
    </row>
    <row r="165" spans="1:8" ht="21.75" customHeight="1">
      <c r="A165" s="123" t="s">
        <v>266</v>
      </c>
      <c r="B165" s="309" t="s">
        <v>264</v>
      </c>
      <c r="C165" s="332"/>
      <c r="D165" s="132">
        <f>Questionnaire!D166</f>
        <v>0</v>
      </c>
      <c r="E165" s="144">
        <f t="shared" si="6"/>
      </c>
      <c r="F165" s="144">
        <f t="shared" si="6"/>
      </c>
      <c r="G165" s="158" t="s">
        <v>378</v>
      </c>
      <c r="H165" s="125">
        <f>Questionnaire!O166</f>
        <v>16</v>
      </c>
    </row>
    <row r="166" spans="1:8" ht="12.75" customHeight="1">
      <c r="A166" s="51"/>
      <c r="B166" s="51"/>
      <c r="C166" s="51"/>
      <c r="D166" s="123"/>
      <c r="E166" s="51"/>
      <c r="F166" s="38"/>
      <c r="G166" s="158"/>
      <c r="H166" s="125"/>
    </row>
    <row r="167" spans="1:8" ht="22.5" customHeight="1">
      <c r="A167" s="179" t="s">
        <v>340</v>
      </c>
      <c r="B167" s="42"/>
      <c r="C167" s="42"/>
      <c r="D167" s="118"/>
      <c r="E167" s="1"/>
      <c r="F167" s="38"/>
      <c r="G167" s="158"/>
      <c r="H167" s="125"/>
    </row>
    <row r="168" spans="1:8" ht="12.75" customHeight="1">
      <c r="A168" s="124"/>
      <c r="B168" s="124"/>
      <c r="C168" s="124"/>
      <c r="D168" s="132"/>
      <c r="E168" s="165"/>
      <c r="F168" s="38"/>
      <c r="G168" s="158"/>
      <c r="H168" s="125"/>
    </row>
    <row r="169" spans="1:8" ht="22.5" customHeight="1">
      <c r="A169" s="45"/>
      <c r="B169" s="45"/>
      <c r="C169" s="45"/>
      <c r="D169" s="130" t="str">
        <f>Questionnaire!D170</f>
        <v>Oui / Non</v>
      </c>
      <c r="E169" s="139" t="s">
        <v>25</v>
      </c>
      <c r="F169" s="38"/>
      <c r="G169" s="158"/>
      <c r="H169" s="125"/>
    </row>
    <row r="170" spans="1:8" ht="21.75" customHeight="1">
      <c r="A170" s="51" t="s">
        <v>269</v>
      </c>
      <c r="B170" s="366" t="s">
        <v>360</v>
      </c>
      <c r="C170" s="367"/>
      <c r="D170" s="132">
        <f>Questionnaire!D171</f>
        <v>0</v>
      </c>
      <c r="E170" s="142">
        <f aca="true" t="shared" si="7" ref="E170:F175">IF(COUNTIF(D170,"NON")&gt;0,G170,"")</f>
      </c>
      <c r="F170" s="142">
        <f t="shared" si="7"/>
      </c>
      <c r="G170" s="158" t="s">
        <v>379</v>
      </c>
      <c r="H170" s="125">
        <f>Questionnaire!O171</f>
        <v>16</v>
      </c>
    </row>
    <row r="171" spans="1:8" ht="21.75" customHeight="1">
      <c r="A171" s="123" t="s">
        <v>270</v>
      </c>
      <c r="B171" s="368" t="s">
        <v>337</v>
      </c>
      <c r="C171" s="369"/>
      <c r="D171" s="132">
        <f>Questionnaire!D172</f>
        <v>0</v>
      </c>
      <c r="E171" s="144">
        <f t="shared" si="7"/>
      </c>
      <c r="F171" s="144">
        <f t="shared" si="7"/>
      </c>
      <c r="G171" s="158" t="s">
        <v>379</v>
      </c>
      <c r="H171" s="125">
        <f>Questionnaire!O172</f>
        <v>16</v>
      </c>
    </row>
    <row r="172" spans="1:8" ht="21.75" customHeight="1">
      <c r="A172" s="51" t="s">
        <v>271</v>
      </c>
      <c r="B172" s="366" t="s">
        <v>267</v>
      </c>
      <c r="C172" s="367"/>
      <c r="D172" s="132">
        <f>Questionnaire!D173</f>
        <v>0</v>
      </c>
      <c r="E172" s="142">
        <f t="shared" si="7"/>
      </c>
      <c r="F172" s="142">
        <f t="shared" si="7"/>
      </c>
      <c r="G172" s="158" t="s">
        <v>379</v>
      </c>
      <c r="H172" s="125">
        <f>Questionnaire!O173</f>
        <v>18</v>
      </c>
    </row>
    <row r="173" spans="1:8" ht="21.75" customHeight="1">
      <c r="A173" s="123" t="s">
        <v>272</v>
      </c>
      <c r="B173" s="309" t="s">
        <v>268</v>
      </c>
      <c r="C173" s="332"/>
      <c r="D173" s="132">
        <f>Questionnaire!D174</f>
        <v>0</v>
      </c>
      <c r="E173" s="144">
        <f t="shared" si="7"/>
      </c>
      <c r="F173" s="144">
        <f t="shared" si="7"/>
      </c>
      <c r="G173" s="158" t="s">
        <v>379</v>
      </c>
      <c r="H173" s="125">
        <f>Questionnaire!O174</f>
        <v>16</v>
      </c>
    </row>
    <row r="174" spans="1:8" ht="21.75" customHeight="1">
      <c r="A174" s="51" t="s">
        <v>273</v>
      </c>
      <c r="B174" s="336" t="s">
        <v>281</v>
      </c>
      <c r="C174" s="330"/>
      <c r="D174" s="132">
        <f>Questionnaire!D175</f>
        <v>0</v>
      </c>
      <c r="E174" s="142">
        <f t="shared" si="7"/>
      </c>
      <c r="F174" s="142">
        <f t="shared" si="7"/>
      </c>
      <c r="G174" s="158" t="s">
        <v>379</v>
      </c>
      <c r="H174" s="125">
        <f>Questionnaire!O175</f>
        <v>16</v>
      </c>
    </row>
    <row r="175" spans="1:8" ht="21.75" customHeight="1">
      <c r="A175" s="123" t="s">
        <v>274</v>
      </c>
      <c r="B175" s="323" t="s">
        <v>282</v>
      </c>
      <c r="C175" s="186"/>
      <c r="D175" s="132">
        <f>Questionnaire!D176</f>
        <v>0</v>
      </c>
      <c r="E175" s="144">
        <f t="shared" si="7"/>
      </c>
      <c r="F175" s="144">
        <f t="shared" si="7"/>
      </c>
      <c r="G175" s="158" t="s">
        <v>379</v>
      </c>
      <c r="H175" s="125">
        <f>Questionnaire!O176</f>
        <v>16</v>
      </c>
    </row>
    <row r="176" spans="1:8" ht="12.75" customHeight="1">
      <c r="A176" s="163"/>
      <c r="B176" s="173"/>
      <c r="C176" s="173"/>
      <c r="D176" s="132"/>
      <c r="E176" s="162"/>
      <c r="F176" s="38"/>
      <c r="G176" s="158"/>
      <c r="H176" s="125"/>
    </row>
    <row r="177" spans="1:8" ht="22.5" customHeight="1">
      <c r="A177" s="179" t="s">
        <v>275</v>
      </c>
      <c r="B177" s="42"/>
      <c r="C177" s="42"/>
      <c r="D177" s="118"/>
      <c r="E177" s="1"/>
      <c r="F177" s="38"/>
      <c r="G177" s="158"/>
      <c r="H177" s="125"/>
    </row>
    <row r="178" spans="1:8" ht="12.75" customHeight="1">
      <c r="A178" s="124"/>
      <c r="B178" s="124"/>
      <c r="C178" s="124"/>
      <c r="D178" s="132"/>
      <c r="E178" s="165"/>
      <c r="F178" s="38"/>
      <c r="G178" s="158"/>
      <c r="H178" s="125"/>
    </row>
    <row r="179" spans="1:8" ht="22.5" customHeight="1">
      <c r="A179" s="45"/>
      <c r="B179" s="45"/>
      <c r="C179" s="45"/>
      <c r="D179" s="130" t="str">
        <f>Questionnaire!D180</f>
        <v>Oui / Non</v>
      </c>
      <c r="E179" s="139" t="s">
        <v>25</v>
      </c>
      <c r="F179" s="38"/>
      <c r="G179" s="158"/>
      <c r="H179" s="125"/>
    </row>
    <row r="180" spans="1:8" ht="21.75" customHeight="1">
      <c r="A180" s="51" t="s">
        <v>276</v>
      </c>
      <c r="B180" s="336" t="s">
        <v>343</v>
      </c>
      <c r="C180" s="330"/>
      <c r="D180" s="132">
        <f>Questionnaire!D181</f>
        <v>0</v>
      </c>
      <c r="E180" s="142">
        <f>IF(COUNTIF(D180,"NON")&gt;0,G180,"")</f>
      </c>
      <c r="F180" s="174"/>
      <c r="G180" s="158" t="s">
        <v>380</v>
      </c>
      <c r="H180" s="125">
        <f>Questionnaire!O181</f>
        <v>16</v>
      </c>
    </row>
    <row r="181" spans="1:8" ht="21.75" customHeight="1">
      <c r="A181" s="123" t="s">
        <v>277</v>
      </c>
      <c r="B181" s="368" t="s">
        <v>284</v>
      </c>
      <c r="C181" s="369"/>
      <c r="D181" s="132">
        <f>Questionnaire!D182</f>
        <v>0</v>
      </c>
      <c r="E181" s="144">
        <f>IF(COUNTIF(D181,"NON")&gt;0,G181,"")</f>
      </c>
      <c r="F181" s="38"/>
      <c r="G181" s="158" t="s">
        <v>380</v>
      </c>
      <c r="H181" s="125">
        <f>Questionnaire!O182</f>
        <v>8</v>
      </c>
    </row>
    <row r="182" spans="1:8" ht="21.75" customHeight="1">
      <c r="A182" s="51" t="s">
        <v>278</v>
      </c>
      <c r="B182" s="366" t="s">
        <v>285</v>
      </c>
      <c r="C182" s="367"/>
      <c r="D182" s="132">
        <f>Questionnaire!D183</f>
        <v>0</v>
      </c>
      <c r="E182" s="142">
        <f>IF(COUNTIF(D182,"NON")&gt;0,G182,"")</f>
      </c>
      <c r="F182" s="174"/>
      <c r="G182" s="158" t="s">
        <v>380</v>
      </c>
      <c r="H182" s="125">
        <f>Questionnaire!O183</f>
        <v>16</v>
      </c>
    </row>
    <row r="183" spans="1:8" ht="21.75" customHeight="1">
      <c r="A183" s="123" t="s">
        <v>279</v>
      </c>
      <c r="B183" s="368" t="s">
        <v>338</v>
      </c>
      <c r="C183" s="369"/>
      <c r="D183" s="132">
        <f>Questionnaire!D184</f>
        <v>0</v>
      </c>
      <c r="E183" s="144">
        <f>IF(COUNTIF(D183,"NON")&gt;0,G183,"")</f>
      </c>
      <c r="F183" s="38"/>
      <c r="G183" s="158" t="s">
        <v>380</v>
      </c>
      <c r="H183" s="125">
        <f>Questionnaire!O184</f>
        <v>4</v>
      </c>
    </row>
    <row r="184" spans="1:8" ht="21.75" customHeight="1">
      <c r="A184" s="51" t="s">
        <v>280</v>
      </c>
      <c r="B184" s="366" t="s">
        <v>283</v>
      </c>
      <c r="C184" s="367"/>
      <c r="D184" s="132">
        <f>Questionnaire!D185</f>
        <v>0</v>
      </c>
      <c r="E184" s="142">
        <f>IF(COUNTIF(D184,"NON")&gt;0,G184,"")</f>
      </c>
      <c r="F184" s="174"/>
      <c r="G184" s="158" t="s">
        <v>380</v>
      </c>
      <c r="H184" s="125">
        <f>Questionnaire!O185</f>
        <v>4</v>
      </c>
    </row>
    <row r="185" spans="5:6" ht="12.75">
      <c r="E185" s="66"/>
      <c r="F185" s="38"/>
    </row>
    <row r="186" spans="5:6" ht="12.75">
      <c r="E186" s="66"/>
      <c r="F186" s="38"/>
    </row>
    <row r="187" spans="5:6" ht="12.75">
      <c r="E187" s="66"/>
      <c r="F187" s="38"/>
    </row>
    <row r="188" spans="5:6" ht="12.75">
      <c r="E188" s="66"/>
      <c r="F188" s="38"/>
    </row>
    <row r="189" spans="2:6" ht="12.75" customHeight="1">
      <c r="B189" s="182"/>
      <c r="E189" s="66"/>
      <c r="F189" s="38"/>
    </row>
    <row r="190" spans="5:6" ht="12.75">
      <c r="E190" s="66"/>
      <c r="F190" s="38"/>
    </row>
    <row r="191" spans="5:6" ht="12.75" customHeight="1">
      <c r="E191" s="66"/>
      <c r="F191" s="38"/>
    </row>
  </sheetData>
  <sheetProtection password="DA6F" sheet="1" selectLockedCells="1" selectUnlockedCells="1"/>
  <mergeCells count="75">
    <mergeCell ref="E142:F142"/>
    <mergeCell ref="E144:F144"/>
    <mergeCell ref="E146:F146"/>
    <mergeCell ref="B184:C184"/>
    <mergeCell ref="B162:C162"/>
    <mergeCell ref="B163:C163"/>
    <mergeCell ref="B154:C154"/>
    <mergeCell ref="B156:C156"/>
    <mergeCell ref="B181:C181"/>
    <mergeCell ref="E140:F140"/>
    <mergeCell ref="B59:C59"/>
    <mergeCell ref="B65:C65"/>
    <mergeCell ref="B64:C64"/>
    <mergeCell ref="B86:C86"/>
    <mergeCell ref="B95:C95"/>
    <mergeCell ref="E138:F138"/>
    <mergeCell ref="E124:F124"/>
    <mergeCell ref="E122:F122"/>
    <mergeCell ref="E120:F120"/>
    <mergeCell ref="E136:F136"/>
    <mergeCell ref="B97:C97"/>
    <mergeCell ref="E134:F134"/>
    <mergeCell ref="E132:F132"/>
    <mergeCell ref="E130:F130"/>
    <mergeCell ref="E126:F126"/>
    <mergeCell ref="B122:C122"/>
    <mergeCell ref="B126:C126"/>
    <mergeCell ref="B123:C123"/>
    <mergeCell ref="B136:C136"/>
    <mergeCell ref="B21:C21"/>
    <mergeCell ref="B22:C22"/>
    <mergeCell ref="E128:F128"/>
    <mergeCell ref="B20:C20"/>
    <mergeCell ref="B18:C18"/>
    <mergeCell ref="B23:C23"/>
    <mergeCell ref="B26:C26"/>
    <mergeCell ref="B25:C25"/>
    <mergeCell ref="B58:C58"/>
    <mergeCell ref="B90:C90"/>
    <mergeCell ref="A9:E9"/>
    <mergeCell ref="B27:C27"/>
    <mergeCell ref="B28:C28"/>
    <mergeCell ref="B15:C15"/>
    <mergeCell ref="B19:C19"/>
    <mergeCell ref="B92:C92"/>
    <mergeCell ref="B91:C91"/>
    <mergeCell ref="B14:C14"/>
    <mergeCell ref="B17:C17"/>
    <mergeCell ref="B24:C24"/>
    <mergeCell ref="B33:C33"/>
    <mergeCell ref="B106:C106"/>
    <mergeCell ref="B119:C119"/>
    <mergeCell ref="B121:C121"/>
    <mergeCell ref="A116:D116"/>
    <mergeCell ref="B49:C49"/>
    <mergeCell ref="B152:C152"/>
    <mergeCell ref="B144:C144"/>
    <mergeCell ref="B140:C140"/>
    <mergeCell ref="B34:C34"/>
    <mergeCell ref="B125:C125"/>
    <mergeCell ref="B129:C129"/>
    <mergeCell ref="B102:C102"/>
    <mergeCell ref="B99:C99"/>
    <mergeCell ref="B134:C134"/>
    <mergeCell ref="B142:C142"/>
    <mergeCell ref="B138:C138"/>
    <mergeCell ref="B183:C183"/>
    <mergeCell ref="B132:C132"/>
    <mergeCell ref="B130:C130"/>
    <mergeCell ref="B182:C182"/>
    <mergeCell ref="B170:C170"/>
    <mergeCell ref="B171:C171"/>
    <mergeCell ref="B172:C172"/>
    <mergeCell ref="B151:C151"/>
    <mergeCell ref="B146:C146"/>
  </mergeCells>
  <conditionalFormatting sqref="D31">
    <cfRule type="cellIs" priority="79" dxfId="11" operator="equal">
      <formula>"Non"</formula>
    </cfRule>
  </conditionalFormatting>
  <conditionalFormatting sqref="D31 D29">
    <cfRule type="cellIs" priority="75" dxfId="10" operator="equal" stopIfTrue="1">
      <formula>"Non"</formula>
    </cfRule>
  </conditionalFormatting>
  <conditionalFormatting sqref="D14:D28 D58:D81 D162:D165 D170:D176 D180:D184 D119:D146 D86:D114 D151:D157 D33:D53">
    <cfRule type="containsText" priority="70" dxfId="15" operator="containsText" stopIfTrue="1" text="OUI">
      <formula>NOT(ISERROR(SEARCH("OUI",D14)))</formula>
    </cfRule>
  </conditionalFormatting>
  <conditionalFormatting sqref="E66">
    <cfRule type="containsText" priority="13" dxfId="15" operator="containsText" stopIfTrue="1" text="OUI">
      <formula>NOT(ISERROR(SEARCH("OUI",E66)))</formula>
    </cfRule>
    <cfRule type="expression" priority="14" dxfId="2" stopIfTrue="1">
      <formula>AND(E66="Non",I66&gt;20)</formula>
    </cfRule>
    <cfRule type="expression" priority="15" dxfId="1" stopIfTrue="1">
      <formula>AND(E66="Non",I66&gt;10)</formula>
    </cfRule>
    <cfRule type="expression" priority="16" dxfId="0" stopIfTrue="1">
      <formula>AND(E66="Non",I66&lt;10)</formula>
    </cfRule>
  </conditionalFormatting>
  <conditionalFormatting sqref="G66">
    <cfRule type="containsText" priority="9" dxfId="15" operator="containsText" stopIfTrue="1" text="OUI">
      <formula>NOT(ISERROR(SEARCH("OUI",G66)))</formula>
    </cfRule>
    <cfRule type="expression" priority="10" dxfId="2" stopIfTrue="1">
      <formula>AND(G66="Non",K66&gt;20)</formula>
    </cfRule>
    <cfRule type="expression" priority="11" dxfId="1" stopIfTrue="1">
      <formula>AND(G66="Non",K66&gt;10)</formula>
    </cfRule>
    <cfRule type="expression" priority="12" dxfId="0" stopIfTrue="1">
      <formula>AND(G66="Non",K66&lt;10)</formula>
    </cfRule>
  </conditionalFormatting>
  <conditionalFormatting sqref="D14:D29 D58:D81 D86:D114 D119:D146 D151:D157 D162:D165 D170:D175 D180:D184 D33:D53">
    <cfRule type="expression" priority="71" dxfId="2" stopIfTrue="1">
      <formula>AND(D14="Non",H14&gt;20)</formula>
    </cfRule>
  </conditionalFormatting>
  <conditionalFormatting sqref="D14:D28 D58:D81 D162:D165 D170:D176 D180:D184 D119:D146 D86:D114 D151:D157 D33:D53">
    <cfRule type="expression" priority="72" dxfId="1" stopIfTrue="1">
      <formula>AND(D14="Non",H14&gt;10)</formula>
    </cfRule>
  </conditionalFormatting>
  <conditionalFormatting sqref="D14:D28 D58:D81 D162:D165 D170:D176 D180:D184 D119:D146 D86:D114 D151:D157 D33:D53">
    <cfRule type="expression" priority="73" dxfId="0" stopIfTrue="1">
      <formula>AND(D14="Non",H14&lt;10)</formula>
    </cfRule>
  </conditionalFormatting>
  <printOptions/>
  <pageMargins left="0" right="0" top="0.31" bottom="0" header="0.31496062992125984" footer="0.31496062992125984"/>
  <pageSetup horizontalDpi="600" verticalDpi="600" orientation="landscape" paperSize="8" scale="99" r:id="rId2"/>
  <rowBreaks count="5" manualBreakCount="5">
    <brk id="26" max="6" man="1"/>
    <brk id="82" max="6" man="1"/>
    <brk id="104" max="6" man="1"/>
    <brk id="136" max="6" man="1"/>
    <brk id="171" max="6" man="1"/>
  </rowBreaks>
  <drawing r:id="rId1"/>
</worksheet>
</file>

<file path=xl/worksheets/sheet7.xml><?xml version="1.0" encoding="utf-8"?>
<worksheet xmlns="http://schemas.openxmlformats.org/spreadsheetml/2006/main" xmlns:r="http://schemas.openxmlformats.org/officeDocument/2006/relationships">
  <dimension ref="A9:U123"/>
  <sheetViews>
    <sheetView showGridLines="0" showRowColHeaders="0" zoomScalePageLayoutView="0" workbookViewId="0" topLeftCell="A1">
      <pane ySplit="10" topLeftCell="A11" activePane="bottomLeft" state="frozen"/>
      <selection pane="topLeft" activeCell="A1" sqref="A1"/>
      <selection pane="bottomLeft" activeCell="F18" sqref="F18"/>
    </sheetView>
  </sheetViews>
  <sheetFormatPr defaultColWidth="11.421875" defaultRowHeight="12.75"/>
  <cols>
    <col min="1" max="1" width="6.28125" style="38" customWidth="1"/>
    <col min="2" max="2" width="68.00390625" style="38" customWidth="1"/>
    <col min="3" max="3" width="11.28125" style="38" customWidth="1"/>
    <col min="4" max="4" width="14.57421875" style="38" customWidth="1"/>
    <col min="5" max="5" width="57.28125" style="38" customWidth="1"/>
    <col min="6" max="6" width="15.421875" style="38" customWidth="1"/>
    <col min="7" max="7" width="15.57421875" style="39" customWidth="1"/>
    <col min="8" max="8" width="0.42578125" style="38" customWidth="1"/>
    <col min="9" max="9" width="18.00390625" style="38" hidden="1" customWidth="1"/>
    <col min="10" max="10" width="18.28125" style="38" hidden="1" customWidth="1"/>
    <col min="11" max="11" width="21.7109375" style="38" hidden="1" customWidth="1"/>
    <col min="12" max="12" width="1.28515625" style="38" customWidth="1"/>
    <col min="13" max="13" width="7.57421875" style="38" customWidth="1"/>
    <col min="14" max="14" width="13.28125" style="38" hidden="1" customWidth="1"/>
    <col min="15" max="15" width="14.28125" style="38" hidden="1" customWidth="1"/>
    <col min="16" max="16" width="15.140625" style="38" hidden="1" customWidth="1"/>
    <col min="17" max="17" width="16.140625" style="38" hidden="1" customWidth="1"/>
    <col min="18" max="18" width="15.57421875" style="38" hidden="1" customWidth="1"/>
    <col min="19" max="19" width="15.7109375" style="38" hidden="1" customWidth="1"/>
    <col min="20" max="20" width="14.140625" style="38" hidden="1" customWidth="1"/>
    <col min="21" max="21" width="13.00390625" style="38" hidden="1" customWidth="1"/>
    <col min="22" max="22" width="13.7109375" style="38" hidden="1" customWidth="1"/>
    <col min="23" max="23" width="16.8515625" style="38" customWidth="1"/>
    <col min="24" max="24" width="15.8515625" style="38" customWidth="1"/>
    <col min="25" max="25" width="14.140625" style="38" customWidth="1"/>
    <col min="26" max="16384" width="11.421875" style="38" customWidth="1"/>
  </cols>
  <sheetData>
    <row r="1" ht="12.75"/>
    <row r="2" ht="12.75"/>
    <row r="3" ht="12.75"/>
    <row r="4" ht="12.75"/>
    <row r="5" ht="12.75"/>
    <row r="6" ht="12.75"/>
    <row r="7" ht="12.75"/>
    <row r="8" ht="12.75"/>
    <row r="9" s="73" customFormat="1" ht="19.5" customHeight="1">
      <c r="A9" s="73" t="s">
        <v>57</v>
      </c>
    </row>
    <row r="10" s="99" customFormat="1" ht="19.5" customHeight="1">
      <c r="B10" s="98" t="s">
        <v>52</v>
      </c>
    </row>
    <row r="11" ht="12.75"/>
    <row r="12" s="42" customFormat="1" ht="18.75" thickBot="1">
      <c r="A12" s="41" t="s">
        <v>58</v>
      </c>
    </row>
    <row r="13" spans="1:6" s="43" customFormat="1" ht="12.75" customHeight="1" thickTop="1">
      <c r="A13" s="44"/>
      <c r="E13" s="74"/>
      <c r="F13" s="75" t="s">
        <v>30</v>
      </c>
    </row>
    <row r="14" spans="1:20" ht="12.75">
      <c r="A14" s="45"/>
      <c r="B14" s="45"/>
      <c r="C14" s="45"/>
      <c r="D14" s="46" t="s">
        <v>2</v>
      </c>
      <c r="E14" s="76" t="s">
        <v>17</v>
      </c>
      <c r="F14" s="77" t="s">
        <v>92</v>
      </c>
      <c r="N14" s="47" t="s">
        <v>1</v>
      </c>
      <c r="O14" s="47" t="s">
        <v>16</v>
      </c>
      <c r="P14" s="25">
        <f>P26/O26</f>
        <v>1.188235294117647</v>
      </c>
      <c r="Q14" s="61" t="s">
        <v>49</v>
      </c>
      <c r="R14" s="62"/>
      <c r="S14" s="113"/>
      <c r="T14" s="39"/>
    </row>
    <row r="15" spans="4:21" s="39" customFormat="1" ht="3.75" customHeight="1">
      <c r="D15" s="48"/>
      <c r="E15" s="78"/>
      <c r="F15" s="79" t="s">
        <v>38</v>
      </c>
      <c r="H15" s="38"/>
      <c r="I15" s="38"/>
      <c r="J15" s="38"/>
      <c r="K15" s="38"/>
      <c r="L15" s="38"/>
      <c r="M15" s="38"/>
      <c r="N15" s="49"/>
      <c r="O15" s="49"/>
      <c r="P15" s="15"/>
      <c r="Q15" s="50" t="s">
        <v>39</v>
      </c>
      <c r="R15" s="38"/>
      <c r="S15" s="38"/>
      <c r="T15" s="38"/>
      <c r="U15" s="38"/>
    </row>
    <row r="16" spans="4:21" s="39" customFormat="1" ht="3" customHeight="1">
      <c r="D16" s="48"/>
      <c r="E16" s="78"/>
      <c r="F16" s="79" t="s">
        <v>0</v>
      </c>
      <c r="H16" s="38"/>
      <c r="I16" s="38"/>
      <c r="J16" s="38"/>
      <c r="K16" s="38"/>
      <c r="L16" s="38"/>
      <c r="M16" s="38"/>
      <c r="N16" s="49"/>
      <c r="O16" s="49"/>
      <c r="P16" s="15"/>
      <c r="Q16" s="50"/>
      <c r="R16" s="38"/>
      <c r="S16" s="38"/>
      <c r="T16" s="38"/>
      <c r="U16" s="38"/>
    </row>
    <row r="17" spans="4:16" s="39" customFormat="1" ht="2.25" customHeight="1">
      <c r="D17" s="48"/>
      <c r="E17" s="78"/>
      <c r="F17" s="79" t="s">
        <v>47</v>
      </c>
      <c r="N17" s="49"/>
      <c r="O17" s="49"/>
      <c r="P17" s="15"/>
    </row>
    <row r="18" spans="1:18" ht="62.25" customHeight="1">
      <c r="A18" s="51" t="str">
        <f>Questionnaire!A15</f>
        <v>1.1</v>
      </c>
      <c r="B18" s="80" t="str">
        <f>Questionnaire!B15</f>
        <v>Je porte un dosimètre passif à la poitrine ?</v>
      </c>
      <c r="C18" s="51"/>
      <c r="D18" s="81">
        <f>Questionnaire!D15</f>
        <v>0</v>
      </c>
      <c r="E18" s="82" t="s">
        <v>65</v>
      </c>
      <c r="F18" s="12"/>
      <c r="N18" s="47" t="s">
        <v>0</v>
      </c>
      <c r="O18" s="38">
        <v>32</v>
      </c>
      <c r="P18" s="38">
        <f aca="true" t="shared" si="0" ref="P18:P25">IF(OR(F18=N18,F18=""),O18,0)</f>
        <v>32</v>
      </c>
      <c r="Q18" s="63" t="s">
        <v>47</v>
      </c>
      <c r="R18" s="62">
        <f>IF(OR(F18=Q18,F18=""),-O18,0)</f>
        <v>-32</v>
      </c>
    </row>
    <row r="19" spans="1:16" ht="53.25" customHeight="1">
      <c r="A19" s="54" t="str">
        <f>Questionnaire!A20</f>
        <v>1.6</v>
      </c>
      <c r="B19" s="83" t="str">
        <f>Questionnaire!B20</f>
        <v>Je change ma tenue de bloc tous les jours ?</v>
      </c>
      <c r="C19" s="54"/>
      <c r="D19" s="84">
        <f>Questionnaire!D20</f>
        <v>0</v>
      </c>
      <c r="E19" s="85" t="s">
        <v>66</v>
      </c>
      <c r="F19" s="13"/>
      <c r="N19" s="47" t="s">
        <v>0</v>
      </c>
      <c r="O19" s="38">
        <v>42</v>
      </c>
      <c r="P19" s="38">
        <f t="shared" si="0"/>
        <v>42</v>
      </c>
    </row>
    <row r="20" spans="1:16" ht="29.25" customHeight="1">
      <c r="A20" s="51" t="str">
        <f>Questionnaire!A24</f>
        <v>1.10</v>
      </c>
      <c r="B20" s="80" t="str">
        <f>Questionnaire!B24</f>
        <v>Je sais que je ne dois jamais porter de bijoux (montre, alliance…) dans le laboratoire et je respecte cette norme ?</v>
      </c>
      <c r="C20" s="51"/>
      <c r="D20" s="81">
        <f>Questionnaire!D24</f>
        <v>0</v>
      </c>
      <c r="E20" s="82" t="s">
        <v>67</v>
      </c>
      <c r="F20" s="12"/>
      <c r="N20" s="47" t="s">
        <v>0</v>
      </c>
      <c r="O20" s="38">
        <v>32</v>
      </c>
      <c r="P20" s="38">
        <f t="shared" si="0"/>
        <v>32</v>
      </c>
    </row>
    <row r="21" spans="1:16" ht="51" customHeight="1">
      <c r="A21" s="54" t="e">
        <f>Questionnaire!#REF!</f>
        <v>#REF!</v>
      </c>
      <c r="B21" s="83" t="e">
        <f>Questionnaire!#REF!</f>
        <v>#REF!</v>
      </c>
      <c r="C21" s="54"/>
      <c r="D21" s="84" t="e">
        <f>Questionnaire!#REF!</f>
        <v>#REF!</v>
      </c>
      <c r="E21" s="85" t="s">
        <v>68</v>
      </c>
      <c r="F21" s="13"/>
      <c r="N21" s="47" t="s">
        <v>0</v>
      </c>
      <c r="O21" s="38">
        <v>24</v>
      </c>
      <c r="P21" s="38">
        <f t="shared" si="0"/>
        <v>24</v>
      </c>
    </row>
    <row r="22" spans="1:16" ht="34.5" customHeight="1">
      <c r="A22" s="51" t="e">
        <f>Questionnaire!#REF!</f>
        <v>#REF!</v>
      </c>
      <c r="B22" s="80" t="e">
        <f>Questionnaire!#REF!</f>
        <v>#REF!</v>
      </c>
      <c r="C22" s="51"/>
      <c r="D22" s="81" t="e">
        <f>Questionnaire!#REF!</f>
        <v>#REF!</v>
      </c>
      <c r="E22" s="82" t="s">
        <v>69</v>
      </c>
      <c r="F22" s="12"/>
      <c r="N22" s="47" t="s">
        <v>0</v>
      </c>
      <c r="O22" s="38">
        <v>32</v>
      </c>
      <c r="P22" s="38">
        <f t="shared" si="0"/>
        <v>32</v>
      </c>
    </row>
    <row r="23" spans="1:16" ht="31.5" customHeight="1">
      <c r="A23" s="54" t="e">
        <f>Questionnaire!#REF!</f>
        <v>#REF!</v>
      </c>
      <c r="B23" s="83" t="e">
        <f>Questionnaire!#REF!</f>
        <v>#REF!</v>
      </c>
      <c r="C23" s="54"/>
      <c r="D23" s="84" t="e">
        <f>Questionnaire!#REF!</f>
        <v>#REF!</v>
      </c>
      <c r="E23" s="85" t="s">
        <v>70</v>
      </c>
      <c r="F23" s="13"/>
      <c r="N23" s="47" t="s">
        <v>0</v>
      </c>
      <c r="O23" s="38">
        <v>6</v>
      </c>
      <c r="P23" s="38">
        <f t="shared" si="0"/>
        <v>6</v>
      </c>
    </row>
    <row r="24" spans="1:16" ht="56.25" customHeight="1">
      <c r="A24" s="51" t="str">
        <f>Questionnaire!A29</f>
        <v>1.15</v>
      </c>
      <c r="B24" s="80" t="str">
        <f>Questionnaire!B29</f>
        <v>La 1ère chose que je fait en pénétrant dans le laboratoire est de m'équiper de gants à usage unique ?</v>
      </c>
      <c r="C24" s="51"/>
      <c r="D24" s="81">
        <f>Questionnaire!D29</f>
        <v>0</v>
      </c>
      <c r="E24" s="82" t="s">
        <v>71</v>
      </c>
      <c r="F24" s="12"/>
      <c r="N24" s="50" t="s">
        <v>0</v>
      </c>
      <c r="O24" s="38">
        <v>18</v>
      </c>
      <c r="P24" s="38">
        <f t="shared" si="0"/>
        <v>18</v>
      </c>
    </row>
    <row r="25" spans="1:16" ht="33" customHeight="1">
      <c r="A25" s="54" t="e">
        <f>Questionnaire!#REF!</f>
        <v>#REF!</v>
      </c>
      <c r="B25" s="83" t="e">
        <f>Questionnaire!#REF!</f>
        <v>#REF!</v>
      </c>
      <c r="C25" s="54"/>
      <c r="D25" s="84" t="e">
        <f>Questionnaire!#REF!</f>
        <v>#REF!</v>
      </c>
      <c r="E25" s="85" t="s">
        <v>72</v>
      </c>
      <c r="F25" s="13"/>
      <c r="N25" s="47" t="s">
        <v>0</v>
      </c>
      <c r="O25" s="38">
        <v>16</v>
      </c>
      <c r="P25" s="38">
        <f t="shared" si="0"/>
        <v>16</v>
      </c>
    </row>
    <row r="26" spans="5:16" ht="12.75">
      <c r="E26" s="86"/>
      <c r="F26" s="87"/>
      <c r="O26" s="38">
        <f>SUM(O18:O25)+R18</f>
        <v>170</v>
      </c>
      <c r="P26" s="38">
        <f>SUM(P18:P25)</f>
        <v>202</v>
      </c>
    </row>
    <row r="27" spans="5:6" ht="12.75">
      <c r="E27" s="86"/>
      <c r="F27" s="87"/>
    </row>
    <row r="28" spans="1:6" s="43" customFormat="1" ht="18">
      <c r="A28" s="41" t="s">
        <v>59</v>
      </c>
      <c r="B28" s="42"/>
      <c r="C28" s="42"/>
      <c r="D28" s="42"/>
      <c r="E28" s="88"/>
      <c r="F28" s="89"/>
    </row>
    <row r="29" spans="1:6" s="43" customFormat="1" ht="18">
      <c r="A29" s="44"/>
      <c r="E29" s="90"/>
      <c r="F29" s="91"/>
    </row>
    <row r="30" spans="1:16" ht="12.75">
      <c r="A30" s="45"/>
      <c r="B30" s="45"/>
      <c r="C30" s="45"/>
      <c r="D30" s="46" t="s">
        <v>2</v>
      </c>
      <c r="E30" s="76" t="s">
        <v>17</v>
      </c>
      <c r="F30" s="77" t="s">
        <v>2</v>
      </c>
      <c r="N30" s="47" t="s">
        <v>1</v>
      </c>
      <c r="O30" s="47" t="s">
        <v>16</v>
      </c>
      <c r="P30" s="25">
        <f>P38/O38</f>
        <v>1</v>
      </c>
    </row>
    <row r="31" spans="4:17" s="39" customFormat="1" ht="3" customHeight="1">
      <c r="D31" s="48"/>
      <c r="E31" s="78"/>
      <c r="F31" s="114" t="s">
        <v>38</v>
      </c>
      <c r="N31" s="49"/>
      <c r="O31" s="49"/>
      <c r="P31" s="15"/>
      <c r="Q31" s="55" t="s">
        <v>39</v>
      </c>
    </row>
    <row r="32" spans="5:16" ht="3" customHeight="1">
      <c r="E32" s="86"/>
      <c r="F32" s="115" t="s">
        <v>0</v>
      </c>
      <c r="N32" s="56"/>
      <c r="O32" s="56"/>
      <c r="P32" s="56"/>
    </row>
    <row r="33" spans="1:16" ht="77.25" customHeight="1">
      <c r="A33" s="51" t="e">
        <f>Questionnaire!#REF!</f>
        <v>#REF!</v>
      </c>
      <c r="B33" s="52" t="e">
        <f>Questionnaire!#REF!</f>
        <v>#REF!</v>
      </c>
      <c r="C33" s="53"/>
      <c r="D33" s="81" t="e">
        <f>Questionnaire!#REF!</f>
        <v>#REF!</v>
      </c>
      <c r="E33" s="82" t="s">
        <v>73</v>
      </c>
      <c r="F33" s="12"/>
      <c r="N33" s="47" t="s">
        <v>0</v>
      </c>
      <c r="O33" s="38">
        <v>8</v>
      </c>
      <c r="P33" s="38">
        <f>IF(OR(F33=N33,F33=""),O33,0)</f>
        <v>8</v>
      </c>
    </row>
    <row r="34" spans="1:16" ht="30.75" customHeight="1">
      <c r="A34" s="54" t="e">
        <f>Questionnaire!#REF!</f>
        <v>#REF!</v>
      </c>
      <c r="B34" s="93" t="e">
        <f>Questionnaire!#REF!</f>
        <v>#REF!</v>
      </c>
      <c r="C34" s="39"/>
      <c r="D34" s="84" t="e">
        <f>Questionnaire!#REF!</f>
        <v>#REF!</v>
      </c>
      <c r="E34" s="85" t="s">
        <v>74</v>
      </c>
      <c r="F34" s="13"/>
      <c r="N34" s="47" t="s">
        <v>0</v>
      </c>
      <c r="O34" s="38">
        <v>18</v>
      </c>
      <c r="P34" s="38">
        <f>IF(OR(F34=N34,F34=""),O34,0)</f>
        <v>18</v>
      </c>
    </row>
    <row r="35" spans="1:16" ht="29.25" customHeight="1">
      <c r="A35" s="51" t="str">
        <f>Questionnaire!A35</f>
        <v>2.2</v>
      </c>
      <c r="B35" s="52" t="str">
        <f>Questionnaire!B35</f>
        <v>Je manipule dans l'enceinte correspondant à l'énergie du radioélément ou derrière des écrans adaptés ?</v>
      </c>
      <c r="C35" s="53"/>
      <c r="D35" s="81">
        <f>Questionnaire!D35</f>
        <v>0</v>
      </c>
      <c r="E35" s="82" t="s">
        <v>75</v>
      </c>
      <c r="F35" s="12"/>
      <c r="N35" s="47" t="s">
        <v>0</v>
      </c>
      <c r="O35" s="38">
        <v>18</v>
      </c>
      <c r="P35" s="38">
        <f>IF(OR(F35=N35,F35=""),O35,0)</f>
        <v>18</v>
      </c>
    </row>
    <row r="36" spans="1:16" ht="30" customHeight="1">
      <c r="A36" s="54" t="e">
        <f>Questionnaire!#REF!</f>
        <v>#REF!</v>
      </c>
      <c r="B36" s="93" t="e">
        <f>Questionnaire!#REF!</f>
        <v>#REF!</v>
      </c>
      <c r="C36" s="39"/>
      <c r="D36" s="84" t="e">
        <f>Questionnaire!#REF!</f>
        <v>#REF!</v>
      </c>
      <c r="E36" s="85" t="s">
        <v>76</v>
      </c>
      <c r="F36" s="13"/>
      <c r="N36" s="47" t="s">
        <v>0</v>
      </c>
      <c r="O36" s="38">
        <v>24</v>
      </c>
      <c r="P36" s="38">
        <f>IF(OR(F36=N36,F36=""),O36,0)</f>
        <v>24</v>
      </c>
    </row>
    <row r="37" spans="1:16" ht="78.75" customHeight="1">
      <c r="A37" s="51" t="e">
        <f>Questionnaire!#REF!</f>
        <v>#REF!</v>
      </c>
      <c r="B37" s="52" t="e">
        <f>Questionnaire!#REF!</f>
        <v>#REF!</v>
      </c>
      <c r="C37" s="53"/>
      <c r="D37" s="81" t="e">
        <f>Questionnaire!#REF!</f>
        <v>#REF!</v>
      </c>
      <c r="E37" s="82" t="s">
        <v>77</v>
      </c>
      <c r="F37" s="12"/>
      <c r="N37" s="47" t="s">
        <v>0</v>
      </c>
      <c r="O37" s="38">
        <v>18</v>
      </c>
      <c r="P37" s="38">
        <f>IF(OR(F37=N37,F37=""),O37,0)</f>
        <v>18</v>
      </c>
    </row>
    <row r="38" spans="5:16" ht="12.75">
      <c r="E38" s="86"/>
      <c r="F38" s="87"/>
      <c r="O38" s="38">
        <f>SUM(O33:O37)</f>
        <v>86</v>
      </c>
      <c r="P38" s="38">
        <f>SUM(P33:P37)</f>
        <v>86</v>
      </c>
    </row>
    <row r="39" spans="5:6" ht="12.75">
      <c r="E39" s="86"/>
      <c r="F39" s="87"/>
    </row>
    <row r="40" spans="1:6" s="43" customFormat="1" ht="18">
      <c r="A40" s="41" t="s">
        <v>60</v>
      </c>
      <c r="B40" s="42"/>
      <c r="C40" s="42"/>
      <c r="D40" s="42"/>
      <c r="E40" s="88"/>
      <c r="F40" s="89"/>
    </row>
    <row r="41" spans="5:6" ht="12.75">
      <c r="E41" s="86"/>
      <c r="F41" s="87"/>
    </row>
    <row r="42" spans="1:18" ht="12.75">
      <c r="A42" s="45"/>
      <c r="B42" s="45"/>
      <c r="C42" s="45"/>
      <c r="D42" s="46" t="s">
        <v>2</v>
      </c>
      <c r="E42" s="76" t="s">
        <v>17</v>
      </c>
      <c r="F42" s="77" t="s">
        <v>2</v>
      </c>
      <c r="N42" s="47" t="s">
        <v>1</v>
      </c>
      <c r="O42" s="47" t="s">
        <v>5</v>
      </c>
      <c r="P42" s="25">
        <f>P60/O60</f>
        <v>1</v>
      </c>
      <c r="Q42" s="57"/>
      <c r="R42" s="58"/>
    </row>
    <row r="43" spans="4:18" s="39" customFormat="1" ht="2.25" customHeight="1">
      <c r="D43" s="48"/>
      <c r="E43" s="78"/>
      <c r="F43" s="114" t="s">
        <v>38</v>
      </c>
      <c r="N43" s="49"/>
      <c r="O43" s="49"/>
      <c r="P43" s="15"/>
      <c r="Q43" s="57" t="s">
        <v>39</v>
      </c>
      <c r="R43" s="58"/>
    </row>
    <row r="44" spans="5:18" ht="3" customHeight="1">
      <c r="E44" s="86"/>
      <c r="F44" s="115" t="s">
        <v>0</v>
      </c>
      <c r="N44" s="56"/>
      <c r="O44" s="56"/>
      <c r="P44" s="56"/>
      <c r="Q44" s="39"/>
      <c r="R44" s="58"/>
    </row>
    <row r="45" spans="1:18" ht="19.5" customHeight="1">
      <c r="A45" s="54" t="str">
        <f>Questionnaire!A64</f>
        <v>3.6</v>
      </c>
      <c r="B45" s="94" t="str">
        <f>Questionnaire!B64</f>
        <v>Je sais comment réaliser une élution fractionnée (temps, volume) ?</v>
      </c>
      <c r="C45" s="39"/>
      <c r="D45" s="84"/>
      <c r="E45" s="85"/>
      <c r="F45" s="92" t="s">
        <v>38</v>
      </c>
      <c r="N45" s="49"/>
      <c r="O45" s="56"/>
      <c r="P45" s="56"/>
      <c r="R45" s="59"/>
    </row>
    <row r="46" spans="4:21" s="39" customFormat="1" ht="2.25" customHeight="1">
      <c r="D46" s="48"/>
      <c r="E46" s="78"/>
      <c r="F46" s="114" t="s">
        <v>38</v>
      </c>
      <c r="N46" s="49"/>
      <c r="O46" s="49"/>
      <c r="P46" s="15"/>
      <c r="Q46" s="57" t="s">
        <v>39</v>
      </c>
      <c r="R46" s="58"/>
      <c r="S46" s="38"/>
      <c r="T46" s="38"/>
      <c r="U46" s="38"/>
    </row>
    <row r="47" spans="5:21" ht="3" customHeight="1">
      <c r="E47" s="86"/>
      <c r="F47" s="115" t="s">
        <v>0</v>
      </c>
      <c r="N47" s="56"/>
      <c r="O47" s="56"/>
      <c r="P47" s="56"/>
      <c r="Q47" s="39"/>
      <c r="R47" s="58"/>
      <c r="S47" s="39"/>
      <c r="T47" s="39"/>
      <c r="U47" s="39"/>
    </row>
    <row r="48" spans="1:18" ht="35.25" customHeight="1">
      <c r="A48" s="51" t="e">
        <f>Questionnaire!#REF!</f>
        <v>#REF!</v>
      </c>
      <c r="B48" s="80" t="e">
        <f>Questionnaire!#REF!</f>
        <v>#REF!</v>
      </c>
      <c r="C48" s="53"/>
      <c r="D48" s="81" t="e">
        <f>Questionnaire!#REF!</f>
        <v>#REF!</v>
      </c>
      <c r="E48" s="82" t="s">
        <v>78</v>
      </c>
      <c r="F48" s="12"/>
      <c r="N48" s="47" t="s">
        <v>0</v>
      </c>
      <c r="O48" s="38">
        <v>36</v>
      </c>
      <c r="P48" s="38">
        <f aca="true" t="shared" si="1" ref="P48:P59">IF(OR(F48=N48,F48=""),O48,0)</f>
        <v>36</v>
      </c>
      <c r="R48" s="60"/>
    </row>
    <row r="49" spans="1:16" ht="36" customHeight="1">
      <c r="A49" s="54" t="str">
        <f>Questionnaire!A60</f>
        <v>3.2</v>
      </c>
      <c r="B49" s="83" t="str">
        <f>Questionnaire!B60</f>
        <v>Je connais la procédure pour installer/désinstaller un générateur ?</v>
      </c>
      <c r="C49" s="39"/>
      <c r="D49" s="84">
        <f>Questionnaire!D60</f>
        <v>0</v>
      </c>
      <c r="E49" s="85" t="s">
        <v>78</v>
      </c>
      <c r="F49" s="13"/>
      <c r="N49" s="47" t="s">
        <v>0</v>
      </c>
      <c r="O49" s="38">
        <v>36</v>
      </c>
      <c r="P49" s="38">
        <f t="shared" si="1"/>
        <v>36</v>
      </c>
    </row>
    <row r="50" spans="1:16" ht="42" customHeight="1">
      <c r="A50" s="51" t="e">
        <f>Questionnaire!#REF!</f>
        <v>#REF!</v>
      </c>
      <c r="B50" s="80" t="e">
        <f>Questionnaire!#REF!</f>
        <v>#REF!</v>
      </c>
      <c r="C50" s="53"/>
      <c r="D50" s="81" t="e">
        <f>Questionnaire!#REF!</f>
        <v>#REF!</v>
      </c>
      <c r="E50" s="82" t="s">
        <v>78</v>
      </c>
      <c r="F50" s="12"/>
      <c r="N50" s="47" t="s">
        <v>0</v>
      </c>
      <c r="O50" s="38">
        <v>18</v>
      </c>
      <c r="P50" s="38">
        <f t="shared" si="1"/>
        <v>18</v>
      </c>
    </row>
    <row r="51" spans="1:16" ht="43.5" customHeight="1">
      <c r="A51" s="54" t="e">
        <f>Questionnaire!#REF!</f>
        <v>#REF!</v>
      </c>
      <c r="B51" s="83" t="e">
        <f>Questionnaire!#REF!</f>
        <v>#REF!</v>
      </c>
      <c r="C51" s="39"/>
      <c r="D51" s="84" t="e">
        <f>Questionnaire!#REF!</f>
        <v>#REF!</v>
      </c>
      <c r="E51" s="85" t="s">
        <v>78</v>
      </c>
      <c r="F51" s="13"/>
      <c r="N51" s="47" t="s">
        <v>0</v>
      </c>
      <c r="O51" s="38">
        <v>28</v>
      </c>
      <c r="P51" s="38">
        <f t="shared" si="1"/>
        <v>28</v>
      </c>
    </row>
    <row r="52" spans="1:16" ht="36" customHeight="1">
      <c r="A52" s="51" t="e">
        <f>Questionnaire!#REF!</f>
        <v>#REF!</v>
      </c>
      <c r="B52" s="80" t="e">
        <f>Questionnaire!#REF!</f>
        <v>#REF!</v>
      </c>
      <c r="C52" s="53"/>
      <c r="D52" s="81" t="e">
        <f>Questionnaire!#REF!</f>
        <v>#REF!</v>
      </c>
      <c r="E52" s="82" t="s">
        <v>78</v>
      </c>
      <c r="F52" s="12"/>
      <c r="N52" s="47" t="s">
        <v>0</v>
      </c>
      <c r="O52" s="38">
        <v>18</v>
      </c>
      <c r="P52" s="38">
        <f t="shared" si="1"/>
        <v>18</v>
      </c>
    </row>
    <row r="53" spans="1:16" ht="35.25" customHeight="1">
      <c r="A53" s="54" t="e">
        <f>Questionnaire!#REF!</f>
        <v>#REF!</v>
      </c>
      <c r="B53" s="83" t="e">
        <f>Questionnaire!#REF!</f>
        <v>#REF!</v>
      </c>
      <c r="C53" s="39"/>
      <c r="D53" s="84" t="e">
        <f>Questionnaire!#REF!</f>
        <v>#REF!</v>
      </c>
      <c r="E53" s="85" t="s">
        <v>78</v>
      </c>
      <c r="F53" s="13"/>
      <c r="N53" s="47" t="s">
        <v>0</v>
      </c>
      <c r="O53" s="38">
        <v>18</v>
      </c>
      <c r="P53" s="38">
        <f t="shared" si="1"/>
        <v>18</v>
      </c>
    </row>
    <row r="54" spans="1:16" ht="36" customHeight="1">
      <c r="A54" s="51" t="e">
        <f>Questionnaire!#REF!</f>
        <v>#REF!</v>
      </c>
      <c r="B54" s="80" t="e">
        <f>Questionnaire!#REF!</f>
        <v>#REF!</v>
      </c>
      <c r="C54" s="53"/>
      <c r="D54" s="81" t="e">
        <f>Questionnaire!#REF!</f>
        <v>#REF!</v>
      </c>
      <c r="E54" s="82" t="s">
        <v>78</v>
      </c>
      <c r="F54" s="12"/>
      <c r="N54" s="47" t="s">
        <v>0</v>
      </c>
      <c r="O54" s="38">
        <v>36</v>
      </c>
      <c r="P54" s="38">
        <f t="shared" si="1"/>
        <v>36</v>
      </c>
    </row>
    <row r="55" spans="1:16" ht="29.25" customHeight="1">
      <c r="A55" s="54" t="e">
        <f>Questionnaire!#REF!</f>
        <v>#REF!</v>
      </c>
      <c r="B55" s="83" t="e">
        <f>Questionnaire!#REF!</f>
        <v>#REF!</v>
      </c>
      <c r="C55" s="39"/>
      <c r="D55" s="84" t="e">
        <f>Questionnaire!#REF!</f>
        <v>#REF!</v>
      </c>
      <c r="E55" s="85" t="s">
        <v>78</v>
      </c>
      <c r="F55" s="13"/>
      <c r="N55" s="47" t="s">
        <v>0</v>
      </c>
      <c r="O55" s="38">
        <v>18</v>
      </c>
      <c r="P55" s="38">
        <f t="shared" si="1"/>
        <v>18</v>
      </c>
    </row>
    <row r="56" spans="1:16" ht="44.25" customHeight="1">
      <c r="A56" s="51" t="e">
        <f>Questionnaire!#REF!</f>
        <v>#REF!</v>
      </c>
      <c r="B56" s="80" t="e">
        <f>Questionnaire!#REF!</f>
        <v>#REF!</v>
      </c>
      <c r="C56" s="53"/>
      <c r="D56" s="81" t="e">
        <f>Questionnaire!#REF!</f>
        <v>#REF!</v>
      </c>
      <c r="E56" s="82" t="s">
        <v>78</v>
      </c>
      <c r="F56" s="12"/>
      <c r="N56" s="47" t="s">
        <v>0</v>
      </c>
      <c r="O56" s="38">
        <v>6</v>
      </c>
      <c r="P56" s="38">
        <f t="shared" si="1"/>
        <v>6</v>
      </c>
    </row>
    <row r="57" spans="1:16" ht="47.25" customHeight="1">
      <c r="A57" s="54" t="e">
        <f>Questionnaire!#REF!</f>
        <v>#REF!</v>
      </c>
      <c r="B57" s="83" t="e">
        <f>Questionnaire!#REF!</f>
        <v>#REF!</v>
      </c>
      <c r="C57" s="39"/>
      <c r="D57" s="84" t="e">
        <f>Questionnaire!#REF!</f>
        <v>#REF!</v>
      </c>
      <c r="E57" s="85" t="s">
        <v>78</v>
      </c>
      <c r="F57" s="13"/>
      <c r="N57" s="47" t="s">
        <v>0</v>
      </c>
      <c r="O57" s="38">
        <v>6</v>
      </c>
      <c r="P57" s="38">
        <f t="shared" si="1"/>
        <v>6</v>
      </c>
    </row>
    <row r="58" spans="1:16" ht="57.75" customHeight="1">
      <c r="A58" s="51" t="e">
        <f>Questionnaire!#REF!</f>
        <v>#REF!</v>
      </c>
      <c r="B58" s="80" t="e">
        <f>Questionnaire!#REF!</f>
        <v>#REF!</v>
      </c>
      <c r="C58" s="53"/>
      <c r="D58" s="81" t="e">
        <f>Questionnaire!#REF!</f>
        <v>#REF!</v>
      </c>
      <c r="E58" s="82" t="s">
        <v>79</v>
      </c>
      <c r="F58" s="12"/>
      <c r="N58" s="47" t="s">
        <v>0</v>
      </c>
      <c r="O58" s="38">
        <v>8</v>
      </c>
      <c r="P58" s="38">
        <f t="shared" si="1"/>
        <v>8</v>
      </c>
    </row>
    <row r="59" spans="1:16" ht="35.25" customHeight="1">
      <c r="A59" s="54" t="e">
        <f>Questionnaire!#REF!</f>
        <v>#REF!</v>
      </c>
      <c r="B59" s="83" t="e">
        <f>Questionnaire!#REF!</f>
        <v>#REF!</v>
      </c>
      <c r="C59" s="39"/>
      <c r="D59" s="84" t="e">
        <f>Questionnaire!#REF!</f>
        <v>#REF!</v>
      </c>
      <c r="E59" s="85" t="s">
        <v>80</v>
      </c>
      <c r="F59" s="13"/>
      <c r="N59" s="47" t="s">
        <v>0</v>
      </c>
      <c r="O59" s="38">
        <v>18</v>
      </c>
      <c r="P59" s="38">
        <f t="shared" si="1"/>
        <v>18</v>
      </c>
    </row>
    <row r="60" spans="5:16" ht="12.75">
      <c r="E60" s="86"/>
      <c r="F60" s="87"/>
      <c r="O60" s="38">
        <f>SUM(O45:O59)</f>
        <v>246</v>
      </c>
      <c r="P60" s="38">
        <f>SUM(P45:P59)</f>
        <v>246</v>
      </c>
    </row>
    <row r="61" spans="5:6" ht="12.75">
      <c r="E61" s="86"/>
      <c r="F61" s="87"/>
    </row>
    <row r="62" spans="1:6" s="43" customFormat="1" ht="18">
      <c r="A62" s="41" t="s">
        <v>61</v>
      </c>
      <c r="B62" s="42"/>
      <c r="C62" s="42"/>
      <c r="D62" s="42"/>
      <c r="E62" s="88"/>
      <c r="F62" s="89"/>
    </row>
    <row r="63" spans="5:6" ht="12.75">
      <c r="E63" s="86"/>
      <c r="F63" s="87"/>
    </row>
    <row r="64" spans="1:19" ht="12.75">
      <c r="A64" s="45"/>
      <c r="B64" s="45"/>
      <c r="C64" s="45"/>
      <c r="D64" s="46" t="s">
        <v>2</v>
      </c>
      <c r="E64" s="76" t="s">
        <v>17</v>
      </c>
      <c r="F64" s="77" t="s">
        <v>2</v>
      </c>
      <c r="N64" s="47" t="s">
        <v>1</v>
      </c>
      <c r="O64" s="47" t="s">
        <v>5</v>
      </c>
      <c r="P64" s="25">
        <f>P74/O74</f>
        <v>1</v>
      </c>
      <c r="Q64" s="55"/>
      <c r="R64" s="58"/>
      <c r="S64" s="113"/>
    </row>
    <row r="65" spans="5:18" s="39" customFormat="1" ht="0.75" customHeight="1">
      <c r="E65" s="78"/>
      <c r="F65" s="114" t="s">
        <v>38</v>
      </c>
      <c r="N65" s="49"/>
      <c r="O65" s="49"/>
      <c r="P65" s="15"/>
      <c r="Q65" s="57" t="s">
        <v>39</v>
      </c>
      <c r="R65" s="58"/>
    </row>
    <row r="66" spans="5:18" s="39" customFormat="1" ht="3" customHeight="1">
      <c r="E66" s="78"/>
      <c r="F66" s="115" t="s">
        <v>0</v>
      </c>
      <c r="N66" s="49"/>
      <c r="O66" s="49"/>
      <c r="P66" s="15"/>
      <c r="Q66" s="57"/>
      <c r="R66" s="58"/>
    </row>
    <row r="67" spans="5:18" ht="2.25" customHeight="1">
      <c r="E67" s="86"/>
      <c r="F67" s="115" t="s">
        <v>47</v>
      </c>
      <c r="N67" s="56"/>
      <c r="O67" s="56"/>
      <c r="P67" s="56"/>
      <c r="Q67" s="39"/>
      <c r="R67" s="58"/>
    </row>
    <row r="68" spans="1:18" ht="39" customHeight="1">
      <c r="A68" s="51" t="str">
        <f>Questionnaire!A68</f>
        <v>3.9.1</v>
      </c>
      <c r="B68" s="80" t="str">
        <f>Questionnaire!B68</f>
        <v>je désinfecte systématiquement les bouchons des flacons avec un antiseptique approprié ? </v>
      </c>
      <c r="C68" s="53"/>
      <c r="D68" s="81">
        <f>Questionnaire!D68</f>
        <v>0</v>
      </c>
      <c r="E68" s="82" t="s">
        <v>81</v>
      </c>
      <c r="F68" s="12"/>
      <c r="N68" s="47" t="s">
        <v>0</v>
      </c>
      <c r="O68" s="38">
        <v>18</v>
      </c>
      <c r="P68" s="38">
        <f aca="true" t="shared" si="2" ref="P68:P73">IF(OR(F68=N68,F68=""),O68,0)</f>
        <v>18</v>
      </c>
      <c r="Q68" s="57"/>
      <c r="R68" s="58"/>
    </row>
    <row r="69" spans="1:18" ht="65.25" customHeight="1">
      <c r="A69" s="54" t="e">
        <f>Questionnaire!#REF!</f>
        <v>#REF!</v>
      </c>
      <c r="B69" s="83" t="e">
        <f>Questionnaire!#REF!</f>
        <v>#REF!</v>
      </c>
      <c r="C69" s="39"/>
      <c r="D69" s="84" t="e">
        <f>Questionnaire!#REF!</f>
        <v>#REF!</v>
      </c>
      <c r="E69" s="85" t="s">
        <v>82</v>
      </c>
      <c r="F69" s="13"/>
      <c r="N69" s="47" t="s">
        <v>0</v>
      </c>
      <c r="O69" s="38">
        <v>24</v>
      </c>
      <c r="P69" s="38">
        <f t="shared" si="2"/>
        <v>24</v>
      </c>
      <c r="Q69" s="57"/>
      <c r="R69" s="58"/>
    </row>
    <row r="70" spans="1:18" ht="43.5" customHeight="1">
      <c r="A70" s="51" t="e">
        <f>Questionnaire!#REF!</f>
        <v>#REF!</v>
      </c>
      <c r="B70" s="80" t="e">
        <f>Questionnaire!#REF!</f>
        <v>#REF!</v>
      </c>
      <c r="C70" s="53"/>
      <c r="D70" s="81" t="e">
        <f>Questionnaire!#REF!</f>
        <v>#REF!</v>
      </c>
      <c r="E70" s="82" t="s">
        <v>83</v>
      </c>
      <c r="F70" s="12"/>
      <c r="N70" s="50" t="s">
        <v>0</v>
      </c>
      <c r="O70" s="38">
        <v>12</v>
      </c>
      <c r="P70" s="38">
        <f t="shared" si="2"/>
        <v>12</v>
      </c>
      <c r="Q70" s="57"/>
      <c r="R70" s="58"/>
    </row>
    <row r="71" spans="1:18" ht="36.75" customHeight="1">
      <c r="A71" s="54" t="e">
        <f>Questionnaire!#REF!</f>
        <v>#REF!</v>
      </c>
      <c r="B71" s="83" t="e">
        <f>Questionnaire!#REF!</f>
        <v>#REF!</v>
      </c>
      <c r="C71" s="39"/>
      <c r="D71" s="84" t="e">
        <f>Questionnaire!#REF!</f>
        <v>#REF!</v>
      </c>
      <c r="E71" s="85" t="s">
        <v>84</v>
      </c>
      <c r="F71" s="13"/>
      <c r="N71" s="50" t="s">
        <v>0</v>
      </c>
      <c r="O71" s="38">
        <v>18</v>
      </c>
      <c r="P71" s="38">
        <f t="shared" si="2"/>
        <v>18</v>
      </c>
      <c r="Q71" s="57"/>
      <c r="R71" s="58"/>
    </row>
    <row r="72" spans="1:18" ht="53.25" customHeight="1">
      <c r="A72" s="51" t="e">
        <f>Questionnaire!#REF!</f>
        <v>#REF!</v>
      </c>
      <c r="B72" s="80" t="e">
        <f>Questionnaire!#REF!</f>
        <v>#REF!</v>
      </c>
      <c r="C72" s="53"/>
      <c r="D72" s="81" t="e">
        <f>Questionnaire!#REF!</f>
        <v>#REF!</v>
      </c>
      <c r="E72" s="82" t="s">
        <v>85</v>
      </c>
      <c r="F72" s="12"/>
      <c r="N72" s="50" t="s">
        <v>0</v>
      </c>
      <c r="O72" s="38">
        <v>24</v>
      </c>
      <c r="P72" s="38">
        <f t="shared" si="2"/>
        <v>24</v>
      </c>
      <c r="Q72" s="57"/>
      <c r="R72" s="58"/>
    </row>
    <row r="73" spans="1:18" ht="43.5" customHeight="1">
      <c r="A73" s="54" t="e">
        <f>Questionnaire!#REF!</f>
        <v>#REF!</v>
      </c>
      <c r="B73" s="83" t="e">
        <f>Questionnaire!#REF!</f>
        <v>#REF!</v>
      </c>
      <c r="C73" s="39"/>
      <c r="D73" s="84" t="e">
        <f>Questionnaire!#REF!</f>
        <v>#REF!</v>
      </c>
      <c r="E73" s="85" t="s">
        <v>85</v>
      </c>
      <c r="F73" s="13"/>
      <c r="N73" s="47" t="s">
        <v>0</v>
      </c>
      <c r="O73" s="38">
        <v>18</v>
      </c>
      <c r="P73" s="38">
        <f t="shared" si="2"/>
        <v>18</v>
      </c>
      <c r="Q73" s="57"/>
      <c r="R73" s="58"/>
    </row>
    <row r="74" spans="5:16" ht="12.75">
      <c r="E74" s="86"/>
      <c r="F74" s="87"/>
      <c r="O74" s="38">
        <f>SUM(O68:O73)</f>
        <v>114</v>
      </c>
      <c r="P74" s="38">
        <f>SUM(P68:P73)</f>
        <v>114</v>
      </c>
    </row>
    <row r="75" spans="5:6" ht="12.75">
      <c r="E75" s="86"/>
      <c r="F75" s="87"/>
    </row>
    <row r="76" spans="1:6" s="43" customFormat="1" ht="18">
      <c r="A76" s="41" t="s">
        <v>62</v>
      </c>
      <c r="B76" s="42"/>
      <c r="C76" s="42"/>
      <c r="D76" s="42"/>
      <c r="E76" s="88"/>
      <c r="F76" s="89"/>
    </row>
    <row r="77" spans="5:20" ht="12.75">
      <c r="E77" s="86"/>
      <c r="F77" s="87"/>
      <c r="S77" s="38" t="s">
        <v>51</v>
      </c>
      <c r="T77" s="50" t="s">
        <v>64</v>
      </c>
    </row>
    <row r="78" spans="1:20" ht="12.75">
      <c r="A78" s="45"/>
      <c r="B78" s="45"/>
      <c r="C78" s="45"/>
      <c r="D78" s="46" t="s">
        <v>48</v>
      </c>
      <c r="E78" s="76" t="s">
        <v>17</v>
      </c>
      <c r="F78" s="77" t="s">
        <v>48</v>
      </c>
      <c r="N78" s="47" t="s">
        <v>1</v>
      </c>
      <c r="O78" s="47" t="s">
        <v>5</v>
      </c>
      <c r="P78" s="25" t="str">
        <f>IF(OR(O85=T78,O85=""),"Sans objet",S78)</f>
        <v>Sans objet</v>
      </c>
      <c r="Q78" s="61" t="s">
        <v>49</v>
      </c>
      <c r="R78" s="62"/>
      <c r="S78" s="25" t="e">
        <f>P85/O85</f>
        <v>#DIV/0!</v>
      </c>
      <c r="T78" s="38">
        <v>0</v>
      </c>
    </row>
    <row r="79" spans="4:18" s="39" customFormat="1" ht="2.25" customHeight="1">
      <c r="D79" s="48"/>
      <c r="E79" s="78"/>
      <c r="F79" s="79" t="s">
        <v>38</v>
      </c>
      <c r="N79" s="49"/>
      <c r="O79" s="49"/>
      <c r="P79" s="15"/>
      <c r="Q79" s="57" t="s">
        <v>39</v>
      </c>
      <c r="R79" s="58"/>
    </row>
    <row r="80" spans="4:18" s="39" customFormat="1" ht="2.25" customHeight="1">
      <c r="D80" s="48"/>
      <c r="E80" s="78"/>
      <c r="F80" s="79" t="s">
        <v>0</v>
      </c>
      <c r="N80" s="49"/>
      <c r="O80" s="49"/>
      <c r="P80" s="15"/>
      <c r="Q80" s="57"/>
      <c r="R80" s="58"/>
    </row>
    <row r="81" spans="5:18" ht="3" customHeight="1">
      <c r="E81" s="86"/>
      <c r="F81" s="116" t="s">
        <v>47</v>
      </c>
      <c r="N81" s="56"/>
      <c r="O81" s="56"/>
      <c r="P81" s="56"/>
      <c r="Q81" s="39"/>
      <c r="R81" s="58"/>
    </row>
    <row r="82" spans="1:18" ht="48" customHeight="1">
      <c r="A82" s="51" t="str">
        <f>Questionnaire!A87</f>
        <v>4.1</v>
      </c>
      <c r="B82" s="80" t="str">
        <f>Questionnaire!B87</f>
        <v>J'allume systématiquement la ventilation de l'enceinte avant de commencer ?</v>
      </c>
      <c r="C82" s="53"/>
      <c r="D82" s="81">
        <f>Questionnaire!D87</f>
        <v>0</v>
      </c>
      <c r="E82" s="82" t="s">
        <v>86</v>
      </c>
      <c r="F82" s="12"/>
      <c r="N82" s="47" t="s">
        <v>0</v>
      </c>
      <c r="O82" s="38">
        <v>4</v>
      </c>
      <c r="P82" s="38">
        <f>IF(OR(F82=N82,F82=""),O82,0)</f>
        <v>4</v>
      </c>
      <c r="Q82" s="63" t="s">
        <v>47</v>
      </c>
      <c r="R82" s="62">
        <f>IF(OR(F82=Q82,F82=""),-O82,0)</f>
        <v>-4</v>
      </c>
    </row>
    <row r="83" spans="1:18" ht="38.25" customHeight="1">
      <c r="A83" s="54" t="str">
        <f>Questionnaire!A89</f>
        <v>4.3</v>
      </c>
      <c r="B83" s="83" t="str">
        <f>Questionnaire!B89</f>
        <v>Je choisis les produits dont la péremption est la plus proche (apparaît en haut dans GERA®) ?</v>
      </c>
      <c r="C83" s="39"/>
      <c r="D83" s="84">
        <f>Questionnaire!D89</f>
        <v>0</v>
      </c>
      <c r="E83" s="85" t="s">
        <v>86</v>
      </c>
      <c r="F83" s="13"/>
      <c r="N83" s="47" t="s">
        <v>0</v>
      </c>
      <c r="O83" s="38">
        <v>4</v>
      </c>
      <c r="P83" s="38">
        <f>IF(OR(F83=N83,F83=""),O83,0)</f>
        <v>4</v>
      </c>
      <c r="Q83" s="63" t="s">
        <v>47</v>
      </c>
      <c r="R83" s="62">
        <f>IF(OR(F83=Q83,F83=""),-O83,0)</f>
        <v>-4</v>
      </c>
    </row>
    <row r="84" spans="1:18" ht="32.25" customHeight="1">
      <c r="A84" s="51" t="str">
        <f>Questionnaire!A90</f>
        <v>4.4</v>
      </c>
      <c r="B84" s="80" t="str">
        <f>Questionnaire!B90</f>
        <v>Je vérifie le nom, le numéro de lot, et la DLU de la trousse, de l'éluat/précurseur utilisé ?</v>
      </c>
      <c r="C84" s="53"/>
      <c r="D84" s="81">
        <f>Questionnaire!D90</f>
        <v>0</v>
      </c>
      <c r="E84" s="82" t="s">
        <v>87</v>
      </c>
      <c r="F84" s="12"/>
      <c r="N84" s="47" t="s">
        <v>0</v>
      </c>
      <c r="O84" s="38">
        <v>8</v>
      </c>
      <c r="P84" s="38">
        <f>IF(OR(F84=N84,F84=""),O84,0)</f>
        <v>8</v>
      </c>
      <c r="Q84" s="63" t="s">
        <v>47</v>
      </c>
      <c r="R84" s="62">
        <f>IF(OR(F84=Q84,F84=""),-O84,0)</f>
        <v>-8</v>
      </c>
    </row>
    <row r="85" spans="5:16" ht="12.75">
      <c r="E85" s="86"/>
      <c r="F85" s="87"/>
      <c r="O85" s="38">
        <f>SUM(O82:O84)+R82+R83+R84</f>
        <v>0</v>
      </c>
      <c r="P85" s="38">
        <f>SUM(P82:P84)</f>
        <v>16</v>
      </c>
    </row>
    <row r="86" spans="5:6" ht="12.75">
      <c r="E86" s="86"/>
      <c r="F86" s="87"/>
    </row>
    <row r="87" spans="1:6" s="43" customFormat="1" ht="18">
      <c r="A87" s="41" t="s">
        <v>63</v>
      </c>
      <c r="B87" s="42"/>
      <c r="C87" s="42"/>
      <c r="D87" s="42"/>
      <c r="E87" s="88"/>
      <c r="F87" s="89"/>
    </row>
    <row r="88" spans="5:6" ht="12.75">
      <c r="E88" s="86"/>
      <c r="F88" s="87"/>
    </row>
    <row r="89" spans="1:18" ht="12.75">
      <c r="A89" s="45"/>
      <c r="B89" s="45"/>
      <c r="C89" s="45"/>
      <c r="D89" s="46" t="s">
        <v>48</v>
      </c>
      <c r="E89" s="76" t="s">
        <v>17</v>
      </c>
      <c r="F89" s="77" t="s">
        <v>48</v>
      </c>
      <c r="N89" s="47" t="s">
        <v>1</v>
      </c>
      <c r="O89" s="47" t="s">
        <v>5</v>
      </c>
      <c r="P89" s="25">
        <f>P98/O98</f>
        <v>1.2616822429906542</v>
      </c>
      <c r="Q89" s="61" t="s">
        <v>49</v>
      </c>
      <c r="R89" s="62"/>
    </row>
    <row r="90" spans="4:18" s="39" customFormat="1" ht="3.75" customHeight="1">
      <c r="D90" s="48"/>
      <c r="E90" s="78"/>
      <c r="F90" s="79" t="s">
        <v>38</v>
      </c>
      <c r="N90" s="49"/>
      <c r="O90" s="49"/>
      <c r="P90" s="15"/>
      <c r="Q90" s="57" t="s">
        <v>39</v>
      </c>
      <c r="R90" s="58"/>
    </row>
    <row r="91" spans="4:18" s="39" customFormat="1" ht="1.5" customHeight="1">
      <c r="D91" s="48"/>
      <c r="E91" s="78"/>
      <c r="F91" s="79" t="s">
        <v>0</v>
      </c>
      <c r="N91" s="49"/>
      <c r="O91" s="49"/>
      <c r="P91" s="15"/>
      <c r="Q91" s="57"/>
      <c r="R91" s="58"/>
    </row>
    <row r="92" spans="5:21" ht="3" customHeight="1">
      <c r="E92" s="86"/>
      <c r="F92" s="79" t="s">
        <v>47</v>
      </c>
      <c r="H92" s="39"/>
      <c r="I92" s="39"/>
      <c r="J92" s="39"/>
      <c r="K92" s="39"/>
      <c r="L92" s="39"/>
      <c r="M92" s="39"/>
      <c r="N92" s="49"/>
      <c r="O92" s="49"/>
      <c r="P92" s="15"/>
      <c r="Q92" s="57"/>
      <c r="R92" s="58"/>
      <c r="S92" s="39"/>
      <c r="T92" s="39"/>
      <c r="U92" s="39"/>
    </row>
    <row r="93" spans="1:18" ht="61.5" customHeight="1">
      <c r="A93" s="51" t="e">
        <f>Questionnaire!#REF!</f>
        <v>#REF!</v>
      </c>
      <c r="B93" s="80" t="e">
        <f>Questionnaire!#REF!</f>
        <v>#REF!</v>
      </c>
      <c r="C93" s="53"/>
      <c r="D93" s="81" t="e">
        <f>Questionnaire!#REF!</f>
        <v>#REF!</v>
      </c>
      <c r="E93" s="82" t="s">
        <v>88</v>
      </c>
      <c r="F93" s="12"/>
      <c r="N93" s="47" t="s">
        <v>0</v>
      </c>
      <c r="O93" s="38">
        <v>28</v>
      </c>
      <c r="P93" s="38">
        <f>IF(OR(F93=N93,F93=""),O93,0)</f>
        <v>28</v>
      </c>
      <c r="Q93" s="63" t="s">
        <v>47</v>
      </c>
      <c r="R93" s="62">
        <f>IF(OR(F93=Q93,F93=""),-O93,0)</f>
        <v>-28</v>
      </c>
    </row>
    <row r="94" spans="1:18" ht="141.75" customHeight="1">
      <c r="A94" s="54" t="str">
        <f>Questionnaire!A152</f>
        <v>6.1</v>
      </c>
      <c r="B94" s="83" t="str">
        <f>Questionnaire!B152</f>
        <v>Je vérifie que l'activité et la date de calibration de l'étiquette du fournisseur soit conforme à la prescription ?</v>
      </c>
      <c r="C94" s="39"/>
      <c r="D94" s="84">
        <f>Questionnaire!D152</f>
        <v>0</v>
      </c>
      <c r="E94" s="85" t="s">
        <v>89</v>
      </c>
      <c r="F94" s="13"/>
      <c r="N94" s="47" t="s">
        <v>0</v>
      </c>
      <c r="O94" s="38">
        <v>32</v>
      </c>
      <c r="P94" s="38">
        <f>IF(OR(F94=N94,F94=""),O94,0)</f>
        <v>32</v>
      </c>
      <c r="Q94" s="57"/>
      <c r="R94" s="58"/>
    </row>
    <row r="95" spans="1:18" ht="90.75" customHeight="1">
      <c r="A95" s="51" t="str">
        <f>Questionnaire!A153</f>
        <v>6.2</v>
      </c>
      <c r="B95" s="80" t="str">
        <f>Questionnaire!B153</f>
        <v>J'ouvre toujours l'emballage des gélules d'iode sous une enceinte ventilée afin de dégazer l'iode volatil ?</v>
      </c>
      <c r="C95" s="53"/>
      <c r="D95" s="81">
        <f>Questionnaire!D153</f>
        <v>0</v>
      </c>
      <c r="E95" s="82" t="s">
        <v>93</v>
      </c>
      <c r="F95" s="12"/>
      <c r="N95" s="50" t="s">
        <v>0</v>
      </c>
      <c r="O95" s="38">
        <v>36</v>
      </c>
      <c r="P95" s="38">
        <f>IF(OR(F95=N95,F95=""),O95,0)</f>
        <v>36</v>
      </c>
      <c r="Q95" s="57"/>
      <c r="R95" s="58"/>
    </row>
    <row r="96" spans="1:18" ht="36.75" customHeight="1">
      <c r="A96" s="54" t="e">
        <f>Questionnaire!#REF!</f>
        <v>#REF!</v>
      </c>
      <c r="B96" s="83" t="e">
        <f>Questionnaire!#REF!</f>
        <v>#REF!</v>
      </c>
      <c r="C96" s="39"/>
      <c r="D96" s="84" t="e">
        <f>Questionnaire!#REF!</f>
        <v>#REF!</v>
      </c>
      <c r="E96" s="85" t="s">
        <v>90</v>
      </c>
      <c r="F96" s="13"/>
      <c r="N96" s="47" t="s">
        <v>0</v>
      </c>
      <c r="O96" s="38">
        <v>36</v>
      </c>
      <c r="P96" s="38">
        <f>IF(OR(F96=N96,F96=""),O96,0)</f>
        <v>36</v>
      </c>
      <c r="Q96" s="57"/>
      <c r="R96" s="58"/>
    </row>
    <row r="97" spans="1:16" ht="60" customHeight="1" thickBot="1">
      <c r="A97" s="51" t="e">
        <f>Questionnaire!#REF!</f>
        <v>#REF!</v>
      </c>
      <c r="B97" s="80" t="e">
        <f>Questionnaire!#REF!</f>
        <v>#REF!</v>
      </c>
      <c r="C97" s="53"/>
      <c r="D97" s="81" t="e">
        <f>Questionnaire!#REF!</f>
        <v>#REF!</v>
      </c>
      <c r="E97" s="119" t="s">
        <v>91</v>
      </c>
      <c r="F97" s="120"/>
      <c r="N97" s="47" t="s">
        <v>0</v>
      </c>
      <c r="O97" s="38">
        <v>3</v>
      </c>
      <c r="P97" s="38">
        <f>IF(OR(F97=N97,F97=""),O97,0)</f>
        <v>3</v>
      </c>
    </row>
    <row r="98" spans="15:16" ht="13.5" thickTop="1">
      <c r="O98" s="38">
        <f>SUM(O93:O97)+R93</f>
        <v>107</v>
      </c>
      <c r="P98" s="38">
        <f>SUM(P93:P97)</f>
        <v>135</v>
      </c>
    </row>
    <row r="100" spans="1:6" ht="12.75">
      <c r="A100" s="95" t="s">
        <v>46</v>
      </c>
      <c r="B100" s="56"/>
      <c r="C100" s="56"/>
      <c r="D100" s="56"/>
      <c r="E100" s="56"/>
      <c r="F100" s="56"/>
    </row>
    <row r="101" spans="1:6" ht="12.75">
      <c r="A101" s="53"/>
      <c r="B101" s="53"/>
      <c r="C101" s="53"/>
      <c r="D101" s="53"/>
      <c r="E101" s="53"/>
      <c r="F101" s="53"/>
    </row>
    <row r="102" spans="1:6" ht="12.75">
      <c r="A102" s="53"/>
      <c r="B102" s="67" t="s">
        <v>50</v>
      </c>
      <c r="C102" s="67"/>
      <c r="D102" s="67" t="s">
        <v>44</v>
      </c>
      <c r="E102" s="53"/>
      <c r="F102" s="53"/>
    </row>
    <row r="103" spans="1:6" ht="12.75">
      <c r="A103" s="53"/>
      <c r="B103" s="36"/>
      <c r="C103" s="96"/>
      <c r="D103" s="97"/>
      <c r="E103" s="53"/>
      <c r="F103" s="53"/>
    </row>
    <row r="104" spans="1:6" ht="12.75">
      <c r="A104" s="53"/>
      <c r="B104" s="36"/>
      <c r="C104" s="96"/>
      <c r="D104" s="97"/>
      <c r="E104" s="53"/>
      <c r="F104" s="53"/>
    </row>
    <row r="105" spans="1:6" ht="12.75">
      <c r="A105" s="53"/>
      <c r="B105" s="36"/>
      <c r="C105" s="96"/>
      <c r="D105" s="97"/>
      <c r="E105" s="53"/>
      <c r="F105" s="53"/>
    </row>
    <row r="106" spans="1:6" ht="12.75">
      <c r="A106" s="53"/>
      <c r="B106" s="36"/>
      <c r="C106" s="96"/>
      <c r="D106" s="97"/>
      <c r="E106" s="53"/>
      <c r="F106" s="53"/>
    </row>
    <row r="107" spans="1:6" ht="12.75">
      <c r="A107" s="53"/>
      <c r="B107" s="36"/>
      <c r="C107" s="96"/>
      <c r="D107" s="97"/>
      <c r="E107" s="53"/>
      <c r="F107" s="53"/>
    </row>
    <row r="108" spans="1:6" ht="12.75">
      <c r="A108" s="53"/>
      <c r="B108" s="53"/>
      <c r="C108" s="53"/>
      <c r="D108" s="53"/>
      <c r="E108" s="53"/>
      <c r="F108" s="53"/>
    </row>
    <row r="109" ht="12.75">
      <c r="F109" s="53"/>
    </row>
    <row r="110" spans="1:6" ht="12.75">
      <c r="A110" s="64" t="s">
        <v>45</v>
      </c>
      <c r="B110" s="65"/>
      <c r="C110" s="65"/>
      <c r="D110" s="65"/>
      <c r="E110" s="65"/>
      <c r="F110" s="117"/>
    </row>
    <row r="111" spans="1:6" ht="12.75">
      <c r="A111" s="53"/>
      <c r="B111" s="53"/>
      <c r="C111" s="53"/>
      <c r="D111" s="53"/>
      <c r="E111" s="53"/>
      <c r="F111" s="53"/>
    </row>
    <row r="112" spans="1:6" ht="12.75">
      <c r="A112" s="53"/>
      <c r="B112" s="67" t="s">
        <v>50</v>
      </c>
      <c r="C112" s="67"/>
      <c r="D112" s="67" t="s">
        <v>44</v>
      </c>
      <c r="E112" s="53"/>
      <c r="F112" s="53"/>
    </row>
    <row r="113" spans="1:6" ht="12.75">
      <c r="A113" s="53"/>
      <c r="B113" s="36"/>
      <c r="C113" s="68"/>
      <c r="D113" s="37"/>
      <c r="E113" s="53"/>
      <c r="F113" s="53"/>
    </row>
    <row r="114" spans="1:6" ht="12.75">
      <c r="A114" s="53"/>
      <c r="B114" s="36"/>
      <c r="C114" s="68"/>
      <c r="D114" s="37"/>
      <c r="E114" s="53"/>
      <c r="F114" s="53"/>
    </row>
    <row r="115" spans="1:6" ht="12.75">
      <c r="A115" s="53"/>
      <c r="B115" s="36"/>
      <c r="C115" s="68"/>
      <c r="D115" s="37"/>
      <c r="E115" s="53"/>
      <c r="F115" s="53"/>
    </row>
    <row r="116" spans="1:6" ht="12.75">
      <c r="A116" s="53"/>
      <c r="B116" s="36"/>
      <c r="C116" s="68"/>
      <c r="D116" s="37"/>
      <c r="E116" s="53"/>
      <c r="F116" s="53"/>
    </row>
    <row r="117" spans="1:6" ht="12.75">
      <c r="A117" s="53"/>
      <c r="B117" s="36"/>
      <c r="C117" s="68"/>
      <c r="D117" s="37"/>
      <c r="E117" s="53"/>
      <c r="F117" s="53"/>
    </row>
    <row r="118" spans="1:6" ht="12.75">
      <c r="A118" s="53"/>
      <c r="B118" s="36"/>
      <c r="C118" s="68"/>
      <c r="D118" s="37"/>
      <c r="E118" s="53"/>
      <c r="F118" s="53"/>
    </row>
    <row r="119" spans="1:6" ht="12.75">
      <c r="A119" s="53"/>
      <c r="B119" s="36"/>
      <c r="C119" s="68"/>
      <c r="D119" s="37"/>
      <c r="E119" s="53"/>
      <c r="F119" s="53"/>
    </row>
    <row r="120" spans="1:6" ht="12.75">
      <c r="A120" s="53"/>
      <c r="B120" s="36"/>
      <c r="C120" s="68"/>
      <c r="D120" s="37"/>
      <c r="E120" s="53"/>
      <c r="F120" s="53"/>
    </row>
    <row r="121" spans="1:6" ht="12.75">
      <c r="A121" s="53"/>
      <c r="B121" s="36"/>
      <c r="C121" s="68"/>
      <c r="D121" s="37"/>
      <c r="E121" s="53"/>
      <c r="F121" s="53"/>
    </row>
    <row r="122" spans="1:6" ht="12.75">
      <c r="A122" s="53"/>
      <c r="B122" s="36"/>
      <c r="C122" s="68"/>
      <c r="D122" s="37"/>
      <c r="E122" s="53"/>
      <c r="F122" s="53"/>
    </row>
    <row r="123" spans="1:6" ht="12.75">
      <c r="A123" s="53"/>
      <c r="B123" s="53"/>
      <c r="C123" s="53"/>
      <c r="D123" s="53"/>
      <c r="E123" s="53"/>
      <c r="F123" s="53"/>
    </row>
  </sheetData>
  <sheetProtection password="8579" sheet="1" selectLockedCells="1"/>
  <protectedRanges>
    <protectedRange sqref="B113:D122 B103:D107" name="Plage11"/>
    <protectedRange sqref="B113:D122 B103:D107" name="Plage19"/>
    <protectedRange sqref="F93:F95" name="Plage6"/>
    <protectedRange sqref="F33:F37" name="Plage2"/>
    <protectedRange sqref="F18:F25" name="Plage1"/>
    <protectedRange sqref="F47:F58" name="Plage3"/>
    <protectedRange sqref="F92 F67:F72 F81:F83" name="Plage5"/>
  </protectedRanges>
  <dataValidations count="4">
    <dataValidation type="list" allowBlank="1" showInputMessage="1" showErrorMessage="1" sqref="F68:F73 F33:F37 F19:F25 F48:F59 F96:F97">
      <formula1>"Oui,Non"</formula1>
    </dataValidation>
    <dataValidation type="list" allowBlank="1" showInputMessage="1" showErrorMessage="1" error="Choix impossible&#10;" sqref="F94:F95">
      <formula1>"Oui,Non"</formula1>
    </dataValidation>
    <dataValidation type="list" allowBlank="1" showInputMessage="1" showErrorMessage="1" sqref="F82:F84 F18">
      <formula1>"Oui,Non,Sans objet"</formula1>
    </dataValidation>
    <dataValidation errorStyle="information" type="list" allowBlank="1" showInputMessage="1" showErrorMessage="1" error="Choix impossible" sqref="F93">
      <formula1>"Oui,Non,Sans objet"</formula1>
    </dataValidation>
  </dataValidations>
  <printOptions/>
  <pageMargins left="0.7" right="0.7" top="0.75" bottom="0.75" header="0.3" footer="0.3"/>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9:C61"/>
  <sheetViews>
    <sheetView zoomScalePageLayoutView="0" workbookViewId="0" topLeftCell="A1">
      <pane ySplit="10" topLeftCell="A11" activePane="bottomLeft" state="frozen"/>
      <selection pane="topLeft" activeCell="A1" sqref="A1"/>
      <selection pane="bottomLeft" activeCell="B10" sqref="B10"/>
    </sheetView>
  </sheetViews>
  <sheetFormatPr defaultColWidth="11.421875" defaultRowHeight="12.75"/>
  <cols>
    <col min="1" max="1" width="80.7109375" style="0" customWidth="1"/>
    <col min="2" max="2" width="32.00390625" style="0" customWidth="1"/>
    <col min="3" max="3" width="20.00390625" style="0" customWidth="1"/>
    <col min="4" max="4" width="0.42578125" style="0" customWidth="1"/>
  </cols>
  <sheetData>
    <row r="6" ht="13.5" customHeight="1"/>
    <row r="7" ht="14.25" customHeight="1"/>
    <row r="8" ht="17.25" customHeight="1"/>
    <row r="9" s="14" customFormat="1" ht="19.5" customHeight="1">
      <c r="A9" s="14" t="s">
        <v>57</v>
      </c>
    </row>
    <row r="10" spans="1:2" ht="21.75" customHeight="1">
      <c r="A10" s="18" t="s">
        <v>42</v>
      </c>
      <c r="B10" s="122">
        <f>C61</f>
        <v>1.0899835074216604</v>
      </c>
    </row>
    <row r="11" ht="19.5" customHeight="1">
      <c r="A11" s="3"/>
    </row>
    <row r="12" spans="1:2" ht="12.75">
      <c r="A12" s="10" t="s">
        <v>28</v>
      </c>
      <c r="B12" s="7">
        <f>'Informations générales'!D15</f>
        <v>0</v>
      </c>
    </row>
    <row r="13" spans="1:2" ht="12.75">
      <c r="A13" s="71" t="s">
        <v>54</v>
      </c>
      <c r="B13" s="7">
        <f>'Informations générales'!D19</f>
        <v>0</v>
      </c>
    </row>
    <row r="14" spans="1:2" ht="12.75">
      <c r="A14" s="10" t="s">
        <v>27</v>
      </c>
      <c r="B14" s="11" t="str">
        <f>'Informations générales'!D13</f>
        <v>jj/mm/aaaa</v>
      </c>
    </row>
    <row r="15" ht="12.75">
      <c r="A15" s="10"/>
    </row>
    <row r="16" ht="12.75">
      <c r="A16" s="10"/>
    </row>
    <row r="29" s="2" customFormat="1" ht="12.75"/>
    <row r="31" s="2" customFormat="1" ht="12.75"/>
    <row r="47" ht="13.5" thickBot="1"/>
    <row r="48" spans="2:3" ht="14.25" thickBot="1" thickTop="1">
      <c r="B48" s="20" t="s">
        <v>31</v>
      </c>
      <c r="C48" s="21" t="s">
        <v>32</v>
      </c>
    </row>
    <row r="49" spans="1:3" ht="20.25" customHeight="1" thickBot="1" thickTop="1">
      <c r="A49" s="32" t="str">
        <f>Questionnaire!A12</f>
        <v>1. Entrée dans le laboratoire de préparation des médicaments radiopharmaceutiques</v>
      </c>
      <c r="B49" s="27">
        <f>Questionnaire!O14</f>
        <v>1</v>
      </c>
      <c r="C49" s="26">
        <f>AUDITquestionnaire!P14</f>
        <v>1.188235294117647</v>
      </c>
    </row>
    <row r="50" spans="1:3" ht="14.25" thickBot="1" thickTop="1">
      <c r="A50" s="28"/>
      <c r="B50" s="22"/>
      <c r="C50" s="23"/>
    </row>
    <row r="51" spans="1:3" ht="21" customHeight="1" thickBot="1" thickTop="1">
      <c r="A51" s="32" t="str">
        <f>Questionnaire!A31</f>
        <v>2. Organisation de l'activité et du plan de travail</v>
      </c>
      <c r="B51" s="27">
        <f>Questionnaire!O33</f>
        <v>1</v>
      </c>
      <c r="C51" s="26">
        <f>AUDITquestionnaire!P30</f>
        <v>1</v>
      </c>
    </row>
    <row r="52" spans="1:3" ht="14.25" thickBot="1" thickTop="1">
      <c r="A52" s="28"/>
      <c r="B52" s="22"/>
      <c r="C52" s="23"/>
    </row>
    <row r="53" spans="1:3" ht="22.5" customHeight="1" thickBot="1" thickTop="1">
      <c r="A53" s="32" t="str">
        <f>Questionnaire!A56</f>
        <v>3. Elution d'un générateur de 99Mo/99mTc</v>
      </c>
      <c r="B53" s="27">
        <f>Questionnaire!O60</f>
        <v>30</v>
      </c>
      <c r="C53" s="26">
        <f>AUDITquestionnaire!P42</f>
        <v>1</v>
      </c>
    </row>
    <row r="54" spans="1:3" ht="14.25" thickBot="1" thickTop="1">
      <c r="A54" s="28"/>
      <c r="B54" s="22"/>
      <c r="C54" s="23"/>
    </row>
    <row r="55" spans="1:3" ht="21" customHeight="1" thickBot="1" thickTop="1">
      <c r="A55" s="32" t="e">
        <f>Questionnaire!#REF!</f>
        <v>#REF!</v>
      </c>
      <c r="B55" s="27" t="e">
        <f>Questionnaire!#REF!</f>
        <v>#REF!</v>
      </c>
      <c r="C55" s="26">
        <f>AUDITquestionnaire!P64</f>
        <v>1</v>
      </c>
    </row>
    <row r="56" spans="1:3" ht="14.25" thickBot="1" thickTop="1">
      <c r="A56" s="28"/>
      <c r="B56" s="22"/>
      <c r="C56" s="23"/>
    </row>
    <row r="57" spans="1:3" ht="19.5" customHeight="1" thickBot="1" thickTop="1">
      <c r="A57" s="32" t="str">
        <f>Questionnaire!A84</f>
        <v>4. Réalisation d'une préparation radiopharmaceutique</v>
      </c>
      <c r="B57" s="27">
        <f>Questionnaire!O88</f>
        <v>8</v>
      </c>
      <c r="C57" s="26" t="str">
        <f>AUDITquestionnaire!P78</f>
        <v>Sans objet</v>
      </c>
    </row>
    <row r="58" spans="1:3" ht="14.25" thickBot="1" thickTop="1">
      <c r="A58" s="28"/>
      <c r="B58" s="22"/>
      <c r="C58" s="23"/>
    </row>
    <row r="59" spans="1:3" ht="21" customHeight="1" thickBot="1" thickTop="1">
      <c r="A59" s="32" t="str">
        <f>Questionnaire!A149</f>
        <v>6. Dispensation d'une gélule d'iode 131</v>
      </c>
      <c r="B59" s="27">
        <f>Questionnaire!O150</f>
        <v>0</v>
      </c>
      <c r="C59" s="26">
        <f>AUDITquestionnaire!P89</f>
        <v>1.2616822429906542</v>
      </c>
    </row>
    <row r="60" ht="14.25" thickBot="1" thickTop="1"/>
    <row r="61" spans="1:3" s="19" customFormat="1" ht="23.25" customHeight="1" thickBot="1">
      <c r="A61" s="24" t="s">
        <v>33</v>
      </c>
      <c r="B61" s="34">
        <f>Synthèse!B68</f>
        <v>1</v>
      </c>
      <c r="C61" s="35">
        <f>AVERAGE(C49:C60)</f>
        <v>1.0899835074216604</v>
      </c>
    </row>
  </sheetData>
  <sheetProtection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COCHARD,Lucile</dc:creator>
  <cp:keywords/>
  <dc:description/>
  <cp:lastModifiedBy>*</cp:lastModifiedBy>
  <cp:lastPrinted>2016-11-21T10:10:08Z</cp:lastPrinted>
  <dcterms:created xsi:type="dcterms:W3CDTF">2008-01-10T14:07:47Z</dcterms:created>
  <dcterms:modified xsi:type="dcterms:W3CDTF">2019-03-13T16:19:00Z</dcterms:modified>
  <cp:category/>
  <cp:version/>
  <cp:contentType/>
  <cp:contentStatus/>
</cp:coreProperties>
</file>